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700" activeTab="0"/>
  </bookViews>
  <sheets>
    <sheet name="Bang CDKT" sheetId="1" r:id="rId1"/>
    <sheet name="bao cao Cty CKhoan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  <sheet name="40000000" sheetId="7" state="veryHidden" r:id="rId7"/>
    <sheet name="50000000" sheetId="8" state="veryHidden" r:id="rId8"/>
    <sheet name="60000000" sheetId="9" state="veryHidden" r:id="rId9"/>
    <sheet name="70000000" sheetId="10" state="veryHidden" r:id="rId10"/>
    <sheet name="80000000" sheetId="11" state="veryHidden" r:id="rId11"/>
    <sheet name="90000000" sheetId="12" state="veryHidden" r:id="rId12"/>
    <sheet name="a0000000" sheetId="13" state="veryHidden" r:id="rId13"/>
    <sheet name="b0000000" sheetId="14" state="veryHidden" r:id="rId14"/>
    <sheet name="c0000000" sheetId="15" state="veryHidden" r:id="rId15"/>
    <sheet name="d0000000" sheetId="16" state="veryHidden" r:id="rId16"/>
    <sheet name="e0000000" sheetId="17" state="veryHidden" r:id="rId17"/>
    <sheet name="f0000000" sheetId="18" state="veryHidden" r:id="rId18"/>
    <sheet name="g0000000" sheetId="19" state="veryHidden" r:id="rId19"/>
    <sheet name="h0000000" sheetId="20" state="veryHidden" r:id="rId20"/>
    <sheet name="i0000000" sheetId="21" state="veryHidden" r:id="rId21"/>
  </sheets>
  <externalReferences>
    <externalReference r:id="rId24"/>
  </externalReferences>
  <definedNames>
    <definedName name="a">IF('[1]m'!$D1=1,"Néi",IF('[1]m'!$D1=2,"Ngo¹i",IF('[1]m'!$D1=3,"FH",IF('[1]m'!$D1=4,"SNG",""))))</definedName>
    <definedName name="a">IF('[1]m'!$D1=1,"Néi",IF('[1]m'!$D1=2,"Ngo¹i",IF('[1]m'!$D1=3,"FH",IF('[1]m'!$D1=4,"SNG",""))))</definedName>
    <definedName name="a">IF('[1]m'!$D1=1,"Néi",IF('[1]m'!$D1=2,"Ngo¹i",IF('[1]m'!$D1=3,"FH",IF('[1]m'!$D1=4,"SNG",""))))</definedName>
    <definedName name="a">IF('[1]m'!$D1=1,"Néi",IF('[1]m'!$D1=2,"Ngo¹i",IF('[1]m'!$D1=3,"FH",IF('[1]m'!$D1=4,"SNG",""))))</definedName>
    <definedName name="aa">#REF!</definedName>
    <definedName name="aa">#REF!</definedName>
    <definedName name="aa">#REF!</definedName>
    <definedName name="aa">#REF!</definedName>
    <definedName name="b">IF('[1]m'!$D1=1,'[1]m'!E1,IF('[1]m'!$D1=2,'[1]m'!F1,IF('[1]m'!$D1=3,'[1]m'!G1,IF('[1]m'!$D1=4,'[1]m'!H1,0))))</definedName>
    <definedName name="b">IF('[1]m'!$D1=1,'[1]m'!E1,IF('[1]m'!$D1=2,'[1]m'!F1,IF('[1]m'!$D1=3,'[1]m'!G1,IF('[1]m'!$D1=4,'[1]m'!H1,0))))</definedName>
    <definedName name="b">IF('[1]m'!$D1=1,'[1]m'!E1,IF('[1]m'!$D1=2,'[1]m'!F1,IF('[1]m'!$D1=3,'[1]m'!G1,IF('[1]m'!$D1=4,'[1]m'!H1,0))))</definedName>
    <definedName name="b">IF('[1]m'!$D1=1,'[1]m'!E1,IF('[1]m'!$D1=2,'[1]m'!F1,IF('[1]m'!$D1=3,'[1]m'!G1,IF('[1]m'!$D1=4,'[1]m'!H1,0))))</definedName>
    <definedName name="bb">#REF!</definedName>
    <definedName name="bb">#REF!</definedName>
    <definedName name="bb">#REF!</definedName>
    <definedName name="bb">#REF!</definedName>
    <definedName name="cc">#REF!</definedName>
    <definedName name="cc">#REF!</definedName>
    <definedName name="cc">#REF!</definedName>
    <definedName name="cc">#REF!</definedName>
    <definedName name="Z_3AC12061_66A2_11D8_93C5_000102640D10_.wvu.PrintTitles" localSheetId="0" hidden="1">'Bang CDKT'!$7:$7</definedName>
    <definedName name="Z_BDEA0E8C_FE60_46CC_9D3B_D8EC707CDC49_.wvu.PrintTitles" localSheetId="0" hidden="1">'Bang CDKT'!$7:$7</definedName>
  </definedNames>
  <calcPr fullCalcOnLoad="1"/>
</workbook>
</file>

<file path=xl/sharedStrings.xml><?xml version="1.0" encoding="utf-8"?>
<sst xmlns="http://schemas.openxmlformats.org/spreadsheetml/2006/main" count="260" uniqueCount="228">
  <si>
    <t xml:space="preserve"> Tæng céng tµi s¶n (270 = 110+200)</t>
  </si>
  <si>
    <t>A/Nî ph¶i tr¶ (300+200)</t>
  </si>
  <si>
    <t>V03</t>
  </si>
  <si>
    <t xml:space="preserve">Sè ®Çu n¨m </t>
  </si>
  <si>
    <t>10. Lîi nhuËn sau thuÕ ch­a ph©n phèi</t>
  </si>
  <si>
    <t>B¸o c¸o tµI chÝnh tãm t¾t</t>
  </si>
  <si>
    <t>Tªn C«ng ty : C«ng ty cæ phÇn Than Hµ Tu -TKV</t>
  </si>
  <si>
    <t>M· CK : THT</t>
  </si>
  <si>
    <t>ThuÕ thu nhËp doanh nghiÖp</t>
  </si>
  <si>
    <t>Cæ tøc trªn mçi cæ phiÕu</t>
  </si>
  <si>
    <t>V. C¸c chØ tiªu tµI chÝnh c¬ b¶n</t>
  </si>
  <si>
    <t>Chi tiªu</t>
  </si>
  <si>
    <t>Kú B¸o c¸o</t>
  </si>
  <si>
    <t>C¬ cÊu tµI s¶n</t>
  </si>
  <si>
    <t xml:space="preserve"> - TµI s¶n dµI h¹n / Tæng tµI s¶n (%)</t>
  </si>
  <si>
    <t xml:space="preserve"> - TµI s¶n ng¾n h¹n / Tæng tµI s¶n (%)</t>
  </si>
  <si>
    <t>C¬ cÊu nguån vèn</t>
  </si>
  <si>
    <t xml:space="preserve"> -Nguån vèn chñ së h÷u /Tæng nguån vèn (%)</t>
  </si>
  <si>
    <t xml:space="preserve"> - Nî ph¶I tr¶/Tæng nguån vèn(%)</t>
  </si>
  <si>
    <t xml:space="preserve"> - Kh¶ n¨ng thanh to¸n nhanh</t>
  </si>
  <si>
    <t xml:space="preserve"> - Kh¶ n¨ng thanh to¸n hiÖn hµnh</t>
  </si>
  <si>
    <t xml:space="preserve"> -Tû suÊt lîi nhuËn sau thuÕ /Tæng tµI s¶n</t>
  </si>
  <si>
    <t xml:space="preserve"> - Tû suÊt lîi nhuËn sau thuÕ /Doanh thu thuÇn</t>
  </si>
  <si>
    <t xml:space="preserve"> - Tû suÊt lîi nhuËn sau thuÕ/Nguån vèn CSH</t>
  </si>
  <si>
    <t xml:space="preserve">Kh¶ n¨ng thanh to¸n (LÇn ) </t>
  </si>
  <si>
    <t>Tû suÊt lîi nhuËn(%)</t>
  </si>
  <si>
    <t>Sè d­ ®Çu kú</t>
  </si>
  <si>
    <t>Sè d­ cuèi kú</t>
  </si>
  <si>
    <t>TiÒn vµ c¸c kho¶n t­¬ng ®­¬ng tiÒn</t>
  </si>
  <si>
    <t>C¸c kho¶n ph¶i thu ng¾n h¹n</t>
  </si>
  <si>
    <t>Hµng tån kho</t>
  </si>
  <si>
    <t xml:space="preserve"> Tµi s¶n ng¾n h¹n kh¸c </t>
  </si>
  <si>
    <t xml:space="preserve"> Tµi s¶n dµi h¹n</t>
  </si>
  <si>
    <t xml:space="preserve">  - Tµi s¶n cè ®Þnh h÷u h×nh </t>
  </si>
  <si>
    <t xml:space="preserve">  - Tµi s¶n cè ®Þnh thuª tµi chÝnh  </t>
  </si>
  <si>
    <t xml:space="preserve">  - Tµi s¶n cè ®Þnh v« h×nh </t>
  </si>
  <si>
    <t xml:space="preserve">  -  Chi phÝ x©y dùng c¬ b¶n dë dang</t>
  </si>
  <si>
    <t xml:space="preserve"> C¸c kho¶n ph¶i thu dµi h¹n</t>
  </si>
  <si>
    <t xml:space="preserve"> Tµi s¶n cè ®Þnh</t>
  </si>
  <si>
    <t xml:space="preserve"> C¸c kho¶n ®Çu t­ tµi chÝnh dµi h¹n</t>
  </si>
  <si>
    <t xml:space="preserve"> Tµi s¶n dµi h¹n kh¸c</t>
  </si>
  <si>
    <t xml:space="preserve"> BÊt ®éng s¶n ®Çu t­ </t>
  </si>
  <si>
    <t xml:space="preserve">Nî ph¶i tr¶ </t>
  </si>
  <si>
    <t>Nî ng¾n h¹n</t>
  </si>
  <si>
    <t xml:space="preserve"> Nî dµi h¹n</t>
  </si>
  <si>
    <t>Nguån vèn chñ së h÷u</t>
  </si>
  <si>
    <t xml:space="preserve"> Nguån vèn chñ së h÷u</t>
  </si>
  <si>
    <t xml:space="preserve"> Nguån kinh phÝ vµ quü kh¸c</t>
  </si>
  <si>
    <t>V</t>
  </si>
  <si>
    <t xml:space="preserve"> Quü khen th­ëng vµ phóc lîi </t>
  </si>
  <si>
    <t xml:space="preserve">  -  Vèn ®Çu t­ cña chñ së h÷u</t>
  </si>
  <si>
    <t xml:space="preserve">  - ThÆng d­ vèn cæ phÇn</t>
  </si>
  <si>
    <t xml:space="preserve">  - Vèn kh¸c cña chñ së h÷u</t>
  </si>
  <si>
    <t xml:space="preserve">   - Cæ phiÕu  quü </t>
  </si>
  <si>
    <t xml:space="preserve">   - Chªnh lÖch tû gi¸ hèi ®o¸i</t>
  </si>
  <si>
    <t xml:space="preserve">Nguån kinh phÝ sù nghiÖp </t>
  </si>
  <si>
    <t xml:space="preserve">Nguån kinh phÝ ®· h×nh thµnh TSC§ </t>
  </si>
  <si>
    <t>I.A. B¶ng c©n ®èi kÕ to¸n</t>
  </si>
  <si>
    <t>MÉu CBTT - 03</t>
  </si>
  <si>
    <t xml:space="preserve">  (Ban hµnh kÌm theo th«ng t­ sè 38 /2007 / TT -BTC ngµy 18/04/2007 cña Bé Tr­ëng Bé tµI  chÝnh huíng dÉn vÒ</t>
  </si>
  <si>
    <t>viÖc C«ng bè th«ng tin trªn thÞ tr­êng chøng kho¸n)</t>
  </si>
  <si>
    <t>C¸c kho¶n §Çu t­ t/chÝnh ng¾n h¹n</t>
  </si>
  <si>
    <t xml:space="preserve">Tµi s¶n ng¾n h¹n kh¸c </t>
  </si>
  <si>
    <t xml:space="preserve">   - Quü ®Çu t­ ph¸t triÓn</t>
  </si>
  <si>
    <t xml:space="preserve">   - Chªnh lÖch ®¸nh gi¸ l¹i tµi s¶n</t>
  </si>
  <si>
    <t xml:space="preserve">   - Quü dù phßng tµi chÝnh </t>
  </si>
  <si>
    <t xml:space="preserve">   - Quü kh¸c thuéc vèn chñ së h÷u</t>
  </si>
  <si>
    <t xml:space="preserve">   -  Lîi nhuËn sau thuÕ ch­a ph©n phèi</t>
  </si>
  <si>
    <t xml:space="preserve">   -  Nguån vèn ®Çu t­ XDCB</t>
  </si>
  <si>
    <t xml:space="preserve"> Doanh thu b¸n hµng vµ CC DV</t>
  </si>
  <si>
    <t xml:space="preserve"> C¸c kho¶n gi¶m trõ doanh thu</t>
  </si>
  <si>
    <t xml:space="preserve"> Gi¸ vèn hµng b¸n</t>
  </si>
  <si>
    <t xml:space="preserve"> Doanh thu ho¹t ®éng tµi chÝnh</t>
  </si>
  <si>
    <t xml:space="preserve"> Chi phÝ tµi chÝnh</t>
  </si>
  <si>
    <t xml:space="preserve"> Chi phÝ b¸n hµng</t>
  </si>
  <si>
    <t xml:space="preserve"> Chi phÝ qu¶n lý doanh nghiÖp</t>
  </si>
  <si>
    <t xml:space="preserve"> Thu nhËp kh¸c</t>
  </si>
  <si>
    <t xml:space="preserve"> Chi phÝ kh¸c</t>
  </si>
  <si>
    <t xml:space="preserve">  Doanh thu thuÇn</t>
  </si>
  <si>
    <t xml:space="preserve">  Lîi nhuËn gép </t>
  </si>
  <si>
    <t xml:space="preserve"> LN thuÇn tõ H§KD </t>
  </si>
  <si>
    <t xml:space="preserve"> Lîi nhuËn kh¸c</t>
  </si>
  <si>
    <t xml:space="preserve">Tæng LN  kÕ to¸n tr­íc thuÕ </t>
  </si>
  <si>
    <r>
      <t xml:space="preserve"> Lîi nhuËn sau thuÕ TNDN</t>
    </r>
    <r>
      <rPr>
        <b/>
        <sz val="9"/>
        <rFont val=".VnTime"/>
        <family val="2"/>
      </rPr>
      <t xml:space="preserve"> </t>
    </r>
  </si>
  <si>
    <t xml:space="preserve"> L·i c¬ b¶n trªn cæ phiÕu </t>
  </si>
  <si>
    <t>II.A. KÕt qu¶ ho¹t ®éng  kinh doanh</t>
  </si>
  <si>
    <t>stt</t>
  </si>
  <si>
    <t>chiØ tiªu</t>
  </si>
  <si>
    <t>kú b¸o c¸o</t>
  </si>
  <si>
    <t>luü kÕ</t>
  </si>
  <si>
    <t>IV</t>
  </si>
  <si>
    <t>TM</t>
  </si>
  <si>
    <t>2. Ph¶i tr¶ dµi h¹n néi bé</t>
  </si>
  <si>
    <t>II - Nî dµi h¹n</t>
  </si>
  <si>
    <t>§¬n vÞ tÝnh: §ång viÖt nam</t>
  </si>
  <si>
    <t>Cïng kú</t>
  </si>
  <si>
    <t xml:space="preserve">2. Nguån kinh phÝ sù nghiÖp </t>
  </si>
  <si>
    <t>6. Dù phßng trî cÊp mÊt viÖc lµm</t>
  </si>
  <si>
    <t>T</t>
  </si>
  <si>
    <t>MÉu sè B 01- DN</t>
  </si>
  <si>
    <t>V02</t>
  </si>
  <si>
    <t>V01</t>
  </si>
  <si>
    <t>V05</t>
  </si>
  <si>
    <t>V06</t>
  </si>
  <si>
    <t>V04</t>
  </si>
  <si>
    <t>V08</t>
  </si>
  <si>
    <t>V09</t>
  </si>
  <si>
    <t>V10</t>
  </si>
  <si>
    <t>V11</t>
  </si>
  <si>
    <t>V12</t>
  </si>
  <si>
    <t>V13</t>
  </si>
  <si>
    <t>V14</t>
  </si>
  <si>
    <t>V21</t>
  </si>
  <si>
    <t>V15</t>
  </si>
  <si>
    <t>V16</t>
  </si>
  <si>
    <t>V17</t>
  </si>
  <si>
    <t>V18</t>
  </si>
  <si>
    <t>V19</t>
  </si>
  <si>
    <t>V20</t>
  </si>
  <si>
    <t>V22</t>
  </si>
  <si>
    <t xml:space="preserve">8. Quü dù phßng tµi chÝnh </t>
  </si>
  <si>
    <t>V23</t>
  </si>
  <si>
    <t xml:space="preserve">          Than - kho¸ng s¶n viÖt nam</t>
  </si>
  <si>
    <t xml:space="preserve">                 TËp ®oµn c«ng nghiÖp</t>
  </si>
  <si>
    <t>V07</t>
  </si>
  <si>
    <t>chªnh lÖch</t>
  </si>
  <si>
    <t>Néi Dung</t>
  </si>
  <si>
    <t>Sè cuèi kú</t>
  </si>
  <si>
    <t xml:space="preserve">                     Ngµy 20/03/2006 cña Bé tr­ëng BTC)</t>
  </si>
  <si>
    <t>1. TiÒn</t>
  </si>
  <si>
    <t>2. C¸c kho¶n t­¬ng ®­¬ng tiÒn</t>
  </si>
  <si>
    <t>1. §Çu t­ ng¾n h¹n</t>
  </si>
  <si>
    <t>I- TiÒn vµ c¸c kho¶n t­¬ng ®­¬ng tiÒn</t>
  </si>
  <si>
    <t>II- C¸c kho¶n §Çu t­ t/chÝnh ng¾n h¹n</t>
  </si>
  <si>
    <t xml:space="preserve">3. Dù phßng gi¶m gi¸ ®Çu t­ ng¾n h¹n </t>
  </si>
  <si>
    <r>
      <t xml:space="preserve">III- </t>
    </r>
    <r>
      <rPr>
        <b/>
        <u val="single"/>
        <sz val="13"/>
        <rFont val=".VnArial Narrow"/>
        <family val="2"/>
      </rPr>
      <t>C¸c kho¶n ph¶i thu ng¾n h¹n</t>
    </r>
  </si>
  <si>
    <t>1. Ph¶i thu cña kh¸ch hµng</t>
  </si>
  <si>
    <t>2. Tr¶ tr­íc cho ng­êi b¸n</t>
  </si>
  <si>
    <t>3. Ph¶i thu néi bé ng¾n h¹n</t>
  </si>
  <si>
    <t>4. Ph¶i thu theo tiÕn ®é kÕ ho¹ch hîp ®ång x©y dùng</t>
  </si>
  <si>
    <t>5. C¸c kho¶n ph¶i thu kh¸c</t>
  </si>
  <si>
    <t xml:space="preserve">6. Dù phßng c¸c kho¶n ph¶i thu khã ®ßi </t>
  </si>
  <si>
    <r>
      <t xml:space="preserve">IV- </t>
    </r>
    <r>
      <rPr>
        <b/>
        <u val="single"/>
        <sz val="13"/>
        <rFont val=".VnArial Narrow"/>
        <family val="2"/>
      </rPr>
      <t>Hµng tån kho</t>
    </r>
  </si>
  <si>
    <t>1. Hµng tån kho</t>
  </si>
  <si>
    <t>2. Dù phßng gi¶m gi¸ hµng tån kho</t>
  </si>
  <si>
    <t xml:space="preserve">V- Tµi s¶n ng¾n h¹n kh¸c </t>
  </si>
  <si>
    <t xml:space="preserve">1. Chi phÝ tr¶ tr­íc ng¾n h¹n </t>
  </si>
  <si>
    <t>2. ThuÕ GTGT ®­îc khÊu trõ</t>
  </si>
  <si>
    <t>3.ThuÕ vµ c¸c kho¶n ph¶i thu nhµ n­íc</t>
  </si>
  <si>
    <t>4. Tµi s¶n ng¾n h¹n kh¸c</t>
  </si>
  <si>
    <t>I- C¸c kho¶n ph¶i thu dµi h¹n</t>
  </si>
  <si>
    <t>1. Ph¶i thu dµi h¹n cña kh¸ch hµng</t>
  </si>
  <si>
    <t>2. Vèn kinh doanh ë ®¬n vÞ trùc thuéc</t>
  </si>
  <si>
    <t>3. Ph¶i thu néi bé dµi h¹n</t>
  </si>
  <si>
    <t>4. Ph¶i thu dµi h¹n kh¸c</t>
  </si>
  <si>
    <t>5. Dù phßng ph¶i thu dµi h¹n khã ®ßi (*)</t>
  </si>
  <si>
    <t>II- Tµi s¶n cè ®Þnh</t>
  </si>
  <si>
    <t>T¹i ngµy 30 th¸ng 6 n¨m 2008</t>
  </si>
  <si>
    <t xml:space="preserve">1. Tµi s¶n cè ®Þnh h÷u h×nh </t>
  </si>
  <si>
    <t xml:space="preserve">    + Nguyªn gi¸</t>
  </si>
  <si>
    <t xml:space="preserve">    + Gi¸ trÞ hao mßn luü kÕ (*)</t>
  </si>
  <si>
    <t xml:space="preserve">2. Tµi s¶n cè ®Þnh thuª tµi chÝnh  </t>
  </si>
  <si>
    <t xml:space="preserve">3. Tµi s¶n cè ®Þnh v« h×nh </t>
  </si>
  <si>
    <t>4. Chi phÝ x©y dùng c¬ b¶n dë dang</t>
  </si>
  <si>
    <t xml:space="preserve">    + XDCB dë dang , mua s¾m</t>
  </si>
  <si>
    <t xml:space="preserve">    + SCL dë dang</t>
  </si>
  <si>
    <t>III- BÊt ®éng s¶n ®Çu t­ (217)</t>
  </si>
  <si>
    <t>IV- C¸c kho¶n ®Çu t­ tµi chÝnh dµi h¹n</t>
  </si>
  <si>
    <t xml:space="preserve">1. §Çu t­ vµo c«ng ty con </t>
  </si>
  <si>
    <t xml:space="preserve">2. §Çu t­ vµo c«ng ty liªn kÕt, liªn doanh </t>
  </si>
  <si>
    <t>3. §Çu t­ dµi h¹n kh¸c</t>
  </si>
  <si>
    <t>4. Dù phßng gi¶m gi¸ chøng kho¸n ®Çu t­ dµi h¹n (*)</t>
  </si>
  <si>
    <t>V- Tµi s¶n dµi h¹n kh¸c</t>
  </si>
  <si>
    <t xml:space="preserve">1. Chi phÝ tr¶ tr­íc dµi h¹n </t>
  </si>
  <si>
    <t>2. Tµi s¶n thuÕ thu nhËp ho·n l¹i</t>
  </si>
  <si>
    <t>3. Tµi s¶n dµi h¹n kh¸c</t>
  </si>
  <si>
    <t>I- Nî ng¾n h¹n</t>
  </si>
  <si>
    <t xml:space="preserve">1. Vay vµ nî ng¾n h¹n                       </t>
  </si>
  <si>
    <t>2. Ph¶i tr¶ cho ng­êi b¸n</t>
  </si>
  <si>
    <t>3. Ng­êi mua tr¶ tiÒn tr­íc</t>
  </si>
  <si>
    <t xml:space="preserve">4. ThuÕ vµ c¸c kho¶n ph¶i nép Nhµ n­íc  </t>
  </si>
  <si>
    <t xml:space="preserve">5. Ph¶i tr¶ ng­êi lao ®éng  </t>
  </si>
  <si>
    <t xml:space="preserve">6. Chi phÝ ph¶i tr¶  </t>
  </si>
  <si>
    <t xml:space="preserve">7. Ph¶i tr¶  néi bé  </t>
  </si>
  <si>
    <t>1. Ph¶i tr¶ dµi h¹n ng­êi b¸n</t>
  </si>
  <si>
    <t xml:space="preserve">3. Ph¶i tr¶ dµi h¹n kh¸c </t>
  </si>
  <si>
    <t>8. Ph¶i tr¶ theo tiÕn ®é kÕ ho¹ch hîp ®ång x©y dùng</t>
  </si>
  <si>
    <t xml:space="preserve">9. C¸c kho¶n ph¶i tr¶, ph¶i nép kh¸c </t>
  </si>
  <si>
    <t>10.Dù phßng ph¶i tr¶ ng¾n h¹n</t>
  </si>
  <si>
    <t xml:space="preserve">4. Vay vµ nî dµi h¹n </t>
  </si>
  <si>
    <t>5. ThuÕ thu nhËp ho·n l¹i ph¶i tr¶</t>
  </si>
  <si>
    <t>7. Dù phßng ph¶i tr¶ dµi h¹n</t>
  </si>
  <si>
    <t>B/ Nguån vèn chñ së h÷u (400=410+420)</t>
  </si>
  <si>
    <t>I- Nguån vèn chñ së h÷u</t>
  </si>
  <si>
    <t>1. Vèn ®Çu t­ cña chñ së h÷u</t>
  </si>
  <si>
    <t>2. ThÆng d­ vèn cæ phÇn</t>
  </si>
  <si>
    <t>3. Vèn kh¸c cña chñ së h÷u</t>
  </si>
  <si>
    <t xml:space="preserve">4. Cæ phiÕu  quü </t>
  </si>
  <si>
    <t>5. Chªnh lÖch ®¸nh gi¸ l¹i tµi s¶n</t>
  </si>
  <si>
    <t>6. Chªnh lÖch tû gi¸ hèi ®o¸i</t>
  </si>
  <si>
    <t>7. Quü ®Çu t­ ph¸t triÓn</t>
  </si>
  <si>
    <t>9. Quü kh¸c thuéc vèn chñ së h÷u</t>
  </si>
  <si>
    <t>11. Nguån vèn ®Çu t­ XDCB</t>
  </si>
  <si>
    <t>II- Nguån kinh phÝ vµ quü kh¸c</t>
  </si>
  <si>
    <t xml:space="preserve">1. Quü khen th­ëng vµ phóc lîi </t>
  </si>
  <si>
    <t xml:space="preserve">    + Quý Khen th­ëng</t>
  </si>
  <si>
    <t xml:space="preserve">    + Quý phóc lîi</t>
  </si>
  <si>
    <t xml:space="preserve">    + Quý KTPL ®· h×nh thµnh TSC§</t>
  </si>
  <si>
    <t xml:space="preserve">3. Nguån kinh phÝ ®· h×nh thµnh TSC§ </t>
  </si>
  <si>
    <t>B/ Tµi s¶n dµi h¹n (200=210+220+240+250+260)</t>
  </si>
  <si>
    <t>A/ Tµi s¶n ng¾n h¹n (100=110+120+130+140+150)</t>
  </si>
  <si>
    <t>Gi¸m ®èc</t>
  </si>
  <si>
    <t>MÉu sè B01- DN</t>
  </si>
  <si>
    <t>(Ban hµnh theo Q§ sè 15/2006/Q§-BTC</t>
  </si>
  <si>
    <t xml:space="preserve"> C«ng ty cæ phÇn  than Hµ Tu - TKV</t>
  </si>
  <si>
    <t>B¶ng c©n ®èi kÕ to¸n</t>
  </si>
  <si>
    <t>Sè ®Çu n¨m</t>
  </si>
  <si>
    <t>Tæng céng nguån vèn</t>
  </si>
  <si>
    <t>Tµi s¶n</t>
  </si>
  <si>
    <t>MS</t>
  </si>
  <si>
    <t>Nguån vèn</t>
  </si>
  <si>
    <t>II</t>
  </si>
  <si>
    <t>I</t>
  </si>
  <si>
    <t>STT</t>
  </si>
  <si>
    <t>Kú tr­íc</t>
  </si>
  <si>
    <t>III</t>
  </si>
  <si>
    <t>Quý II n¨m 2008</t>
  </si>
  <si>
    <t>Ngµy  24    th¸ng  7     n¨m 2008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</si>
</sst>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_(* #,##0_);_(* \(#,##0\);_(* &quot;-&quot;??_);_(@_)"/>
    <numFmt numFmtId="171" formatCode="_(* #,##0.0_);_(* \(#,##0.0\);_(* &quot;-&quot;??_);_(@_)"/>
    <numFmt numFmtId="172" formatCode="0.0000"/>
    <numFmt numFmtId="173" formatCode="#,##0.0000000"/>
    <numFmt numFmtId="174" formatCode="#,##0.000"/>
    <numFmt numFmtId="175" formatCode="#,##0.0"/>
    <numFmt numFmtId="176" formatCode="0.0000E+00"/>
    <numFmt numFmtId="177" formatCode="0.00000E+00"/>
    <numFmt numFmtId="178" formatCode="0.000000E+00"/>
    <numFmt numFmtId="179" formatCode="0.0000000E+00"/>
    <numFmt numFmtId="180" formatCode="0.00_);[Red]\(0.00\)"/>
    <numFmt numFmtId="181" formatCode="0.0_);[Red]\(0.0\)"/>
    <numFmt numFmtId="182" formatCode="0_);[Red]\(0\)"/>
    <numFmt numFmtId="183" formatCode="#,##0.0_);[Red]\(#,##0.0\)"/>
    <numFmt numFmtId="184" formatCode="0.00000000"/>
    <numFmt numFmtId="185" formatCode="0.0000000"/>
    <numFmt numFmtId="186" formatCode="0.000000"/>
    <numFmt numFmtId="187" formatCode="0.00000"/>
    <numFmt numFmtId="188" formatCode="0.000"/>
    <numFmt numFmtId="189" formatCode="0.0000000000"/>
    <numFmt numFmtId="190" formatCode="0.000000000"/>
    <numFmt numFmtId="191" formatCode="0.00000000000"/>
    <numFmt numFmtId="192" formatCode="#,##0.000_);[Red]\(#,##0.000\)"/>
    <numFmt numFmtId="193" formatCode="#,##0.0000_);[Red]\(#,##0.0000\)"/>
    <numFmt numFmtId="194" formatCode="#,##0.00000_);[Red]\(#,##0.00000\)"/>
    <numFmt numFmtId="195" formatCode="#,##0.0000"/>
    <numFmt numFmtId="196" formatCode="#,##0.00000"/>
    <numFmt numFmtId="197" formatCode="0.0%"/>
    <numFmt numFmtId="198" formatCode="0.000%"/>
    <numFmt numFmtId="199" formatCode="#,##0.000000"/>
    <numFmt numFmtId="200" formatCode="0.0"/>
    <numFmt numFmtId="201" formatCode="###\ ###\ ###\ ###"/>
    <numFmt numFmtId="202" formatCode="#,##0.00000000000000000000"/>
  </numFmts>
  <fonts count="90">
    <font>
      <sz val="12"/>
      <name val=".VnTime"/>
      <family val="0"/>
    </font>
    <font>
      <b/>
      <sz val="12"/>
      <name val=".VnTime"/>
      <family val="0"/>
    </font>
    <font>
      <i/>
      <sz val="12"/>
      <name val=".VnTime"/>
      <family val="0"/>
    </font>
    <font>
      <b/>
      <i/>
      <sz val="12"/>
      <name val=".VnTime"/>
      <family val="0"/>
    </font>
    <font>
      <b/>
      <sz val="10"/>
      <name val=".VnTime"/>
      <family val="2"/>
    </font>
    <font>
      <b/>
      <sz val="9"/>
      <name val=".VnTime"/>
      <family val="2"/>
    </font>
    <font>
      <b/>
      <sz val="18"/>
      <name val=".VnTimeH"/>
      <family val="2"/>
    </font>
    <font>
      <sz val="10"/>
      <name val=".VnTime"/>
      <family val="2"/>
    </font>
    <font>
      <sz val="10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8"/>
      <name val="Arial"/>
      <family val="2"/>
    </font>
    <font>
      <sz val="12"/>
      <name val=".VnTimeH"/>
      <family val="2"/>
    </font>
    <font>
      <b/>
      <sz val="12"/>
      <name val=".vntime"/>
      <family val="2"/>
    </font>
    <font>
      <sz val="10"/>
      <name val="Arial"/>
      <family val="2"/>
    </font>
    <font>
      <b/>
      <sz val="12"/>
      <name val=".VnTimeH"/>
      <family val="2"/>
    </font>
    <font>
      <b/>
      <u val="single"/>
      <sz val="12"/>
      <name val=".VnTimeH"/>
      <family val="2"/>
    </font>
    <font>
      <sz val="11"/>
      <name val=".VnTime"/>
      <family val="2"/>
    </font>
    <font>
      <sz val="8"/>
      <name val=".VnTime"/>
      <family val="0"/>
    </font>
    <font>
      <i/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.VnTimeH"/>
      <family val="2"/>
    </font>
    <font>
      <i/>
      <sz val="10"/>
      <name val=".VnTime"/>
      <family val="0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0"/>
      <name val="굴림체"/>
      <family val="3"/>
    </font>
    <font>
      <sz val="10"/>
      <name val=".VnArial Narrow"/>
      <family val="2"/>
    </font>
    <font>
      <b/>
      <sz val="10"/>
      <name val=".VnTimeH"/>
      <family val="2"/>
    </font>
    <font>
      <sz val="8"/>
      <color indexed="10"/>
      <name val="Arial"/>
      <family val="2"/>
    </font>
    <font>
      <b/>
      <i/>
      <sz val="14"/>
      <name val=".VnTime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u val="single"/>
      <sz val="13"/>
      <name val=".VnArial Narrow"/>
      <family val="2"/>
    </font>
    <font>
      <sz val="10"/>
      <name val=".VnArial"/>
      <family val="2"/>
    </font>
    <font>
      <b/>
      <u val="single"/>
      <sz val="10"/>
      <name val=".VnArial NarrowH"/>
      <family val="2"/>
    </font>
    <font>
      <b/>
      <u val="single"/>
      <sz val="11"/>
      <name val=".VnArial NarrowH"/>
      <family val="2"/>
    </font>
    <font>
      <i/>
      <sz val="10"/>
      <name val=".VnArial"/>
      <family val="2"/>
    </font>
    <font>
      <sz val="12"/>
      <color indexed="10"/>
      <name val=".vntime"/>
      <family val="0"/>
    </font>
    <font>
      <b/>
      <sz val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0"/>
      <name val=".VnArial Narrow"/>
      <family val="2"/>
    </font>
    <font>
      <i/>
      <sz val="9"/>
      <color indexed="10"/>
      <name val="Arial"/>
      <family val="2"/>
    </font>
    <font>
      <i/>
      <sz val="10"/>
      <color indexed="10"/>
      <name val=".VnArial Narrow"/>
      <family val="2"/>
    </font>
    <font>
      <sz val="10"/>
      <color indexed="10"/>
      <name val=".VnArial Narrow"/>
      <family val="2"/>
    </font>
    <font>
      <b/>
      <sz val="10"/>
      <name val=".VnArial Narrow"/>
      <family val="2"/>
    </font>
    <font>
      <b/>
      <u val="single"/>
      <sz val="11"/>
      <name val=".VnArial Narrow"/>
      <family val="2"/>
    </font>
    <font>
      <sz val="10"/>
      <color indexed="58"/>
      <name val=".VnArial Narrow"/>
      <family val="2"/>
    </font>
    <font>
      <sz val="9"/>
      <color indexed="58"/>
      <name val="Arial"/>
      <family val="2"/>
    </font>
    <font>
      <i/>
      <sz val="8"/>
      <color indexed="10"/>
      <name val="Arial"/>
      <family val="2"/>
    </font>
    <font>
      <b/>
      <sz val="10"/>
      <name val=".VnArial NarrowH"/>
      <family val="2"/>
    </font>
    <font>
      <sz val="10"/>
      <color indexed="10"/>
      <name val=".VnArial"/>
      <family val="2"/>
    </font>
    <font>
      <b/>
      <sz val="12"/>
      <color indexed="10"/>
      <name val=".VnTime"/>
      <family val="2"/>
    </font>
    <font>
      <sz val="14"/>
      <name val=".VnAristote"/>
      <family val="2"/>
    </font>
    <font>
      <i/>
      <sz val="9"/>
      <name val=".VnArial Narrow"/>
      <family val="2"/>
    </font>
    <font>
      <i/>
      <sz val="9"/>
      <name val=".VnTime"/>
      <family val="0"/>
    </font>
    <font>
      <b/>
      <sz val="11"/>
      <name val=".VnTime"/>
      <family val="2"/>
    </font>
    <font>
      <u val="single"/>
      <sz val="10"/>
      <name val="Arial"/>
      <family val="2"/>
    </font>
    <font>
      <b/>
      <sz val="9"/>
      <name val=".VnTimeH"/>
      <family val="2"/>
    </font>
    <font>
      <b/>
      <u val="single"/>
      <sz val="10"/>
      <name val=".VnTimeH"/>
      <family val="2"/>
    </font>
    <font>
      <b/>
      <sz val="11"/>
      <name val="Arial"/>
      <family val="2"/>
    </font>
    <font>
      <b/>
      <sz val="9"/>
      <color indexed="5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name val=".VnArialH"/>
      <family val="2"/>
    </font>
    <font>
      <u val="single"/>
      <sz val="8"/>
      <name val=".VnArialH"/>
      <family val="2"/>
    </font>
    <font>
      <b/>
      <sz val="8"/>
      <name val=".VnTime"/>
      <family val="2"/>
    </font>
    <font>
      <b/>
      <sz val="8"/>
      <name val=".VnArialH"/>
      <family val="2"/>
    </font>
    <font>
      <b/>
      <sz val="10"/>
      <color indexed="10"/>
      <name val=".VnTime"/>
      <family val="2"/>
    </font>
    <font>
      <b/>
      <sz val="6"/>
      <name val=".VnTime"/>
      <family val="2"/>
    </font>
    <font>
      <b/>
      <sz val="9"/>
      <color indexed="10"/>
      <name val=".VnTime"/>
      <family val="2"/>
    </font>
    <font>
      <b/>
      <sz val="8"/>
      <color indexed="10"/>
      <name val=".VnTime"/>
      <family val="2"/>
    </font>
    <font>
      <b/>
      <sz val="9"/>
      <color indexed="8"/>
      <name val=".VnTime"/>
      <family val="2"/>
    </font>
    <font>
      <b/>
      <u val="single"/>
      <sz val="8"/>
      <name val=".VnArialH"/>
      <family val="2"/>
    </font>
    <font>
      <sz val="8"/>
      <color indexed="10"/>
      <name val=".VnArialH"/>
      <family val="2"/>
    </font>
    <font>
      <i/>
      <sz val="8"/>
      <name val=".VnArialH"/>
      <family val="2"/>
    </font>
    <font>
      <i/>
      <sz val="8"/>
      <color indexed="10"/>
      <name val=".VnArialH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i/>
      <sz val="9"/>
      <color indexed="5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dotted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0" fillId="0" borderId="1">
      <alignment vertical="center"/>
      <protection/>
    </xf>
    <xf numFmtId="9" fontId="0" fillId="0" borderId="0" applyFont="0" applyFill="0" applyBorder="0" applyAlignment="0" applyProtection="0"/>
    <xf numFmtId="0" fontId="14" fillId="0" borderId="2" applyNumberFormat="0" applyFont="0" applyFill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29" fillId="0" borderId="0">
      <alignment/>
      <protection/>
    </xf>
    <xf numFmtId="171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0" fillId="0" borderId="0">
      <alignment/>
      <protection/>
    </xf>
    <xf numFmtId="0" fontId="14" fillId="0" borderId="0">
      <alignment/>
      <protection/>
    </xf>
  </cellStyleXfs>
  <cellXfs count="3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14" fillId="0" borderId="0" xfId="0" applyNumberFormat="1" applyFont="1" applyAlignment="1">
      <alignment/>
    </xf>
    <xf numFmtId="0" fontId="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0" fontId="14" fillId="0" borderId="0" xfId="41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42" fillId="0" borderId="0" xfId="0" applyFont="1" applyAlignment="1">
      <alignment/>
    </xf>
    <xf numFmtId="3" fontId="43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35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Font="1" applyAlignment="1">
      <alignment/>
    </xf>
    <xf numFmtId="3" fontId="44" fillId="0" borderId="0" xfId="0" applyNumberFormat="1" applyFont="1" applyAlignment="1">
      <alignment/>
    </xf>
    <xf numFmtId="3" fontId="45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3" fontId="21" fillId="0" borderId="4" xfId="0" applyNumberFormat="1" applyFont="1" applyFill="1" applyBorder="1" applyAlignment="1">
      <alignment/>
    </xf>
    <xf numFmtId="0" fontId="51" fillId="0" borderId="5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0" fillId="0" borderId="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58" fillId="0" borderId="0" xfId="0" applyFont="1" applyAlignment="1">
      <alignment/>
    </xf>
    <xf numFmtId="0" fontId="4" fillId="0" borderId="0" xfId="0" applyFont="1" applyAlignment="1">
      <alignment horizontal="right"/>
    </xf>
    <xf numFmtId="3" fontId="42" fillId="0" borderId="0" xfId="0" applyNumberFormat="1" applyFont="1" applyAlignment="1">
      <alignment/>
    </xf>
    <xf numFmtId="0" fontId="60" fillId="0" borderId="0" xfId="0" applyFont="1" applyAlignment="1">
      <alignment/>
    </xf>
    <xf numFmtId="3" fontId="0" fillId="0" borderId="5" xfId="0" applyNumberFormat="1" applyFont="1" applyBorder="1" applyAlignment="1">
      <alignment horizontal="centerContinuous"/>
    </xf>
    <xf numFmtId="3" fontId="0" fillId="0" borderId="5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20" fillId="0" borderId="4" xfId="0" applyNumberFormat="1" applyFont="1" applyBorder="1" applyAlignment="1">
      <alignment/>
    </xf>
    <xf numFmtId="0" fontId="38" fillId="0" borderId="9" xfId="0" applyFont="1" applyFill="1" applyBorder="1" applyAlignment="1">
      <alignment/>
    </xf>
    <xf numFmtId="38" fontId="4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3" fontId="21" fillId="0" borderId="11" xfId="0" applyNumberFormat="1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38" fontId="32" fillId="0" borderId="3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38" fontId="11" fillId="0" borderId="6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38" fontId="32" fillId="0" borderId="13" xfId="0" applyNumberFormat="1" applyFont="1" applyBorder="1" applyAlignment="1">
      <alignment horizontal="center" vertical="center"/>
    </xf>
    <xf numFmtId="3" fontId="65" fillId="0" borderId="14" xfId="0" applyNumberFormat="1" applyFont="1" applyBorder="1" applyAlignment="1">
      <alignment vertical="center"/>
    </xf>
    <xf numFmtId="3" fontId="65" fillId="0" borderId="5" xfId="0" applyNumberFormat="1" applyFont="1" applyBorder="1" applyAlignment="1">
      <alignment vertical="center"/>
    </xf>
    <xf numFmtId="0" fontId="32" fillId="0" borderId="1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3" fontId="22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23" fillId="0" borderId="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/>
    </xf>
    <xf numFmtId="38" fontId="68" fillId="0" borderId="17" xfId="0" applyNumberFormat="1" applyFont="1" applyFill="1" applyBorder="1" applyAlignment="1">
      <alignment/>
    </xf>
    <xf numFmtId="170" fontId="53" fillId="0" borderId="1" xfId="0" applyNumberFormat="1" applyFont="1" applyFill="1" applyBorder="1" applyAlignment="1">
      <alignment/>
    </xf>
    <xf numFmtId="170" fontId="53" fillId="0" borderId="16" xfId="0" applyNumberFormat="1" applyFont="1" applyFill="1" applyBorder="1" applyAlignment="1">
      <alignment/>
    </xf>
    <xf numFmtId="3" fontId="21" fillId="0" borderId="1" xfId="0" applyNumberFormat="1" applyFont="1" applyFill="1" applyBorder="1" applyAlignment="1">
      <alignment/>
    </xf>
    <xf numFmtId="3" fontId="43" fillId="0" borderId="1" xfId="0" applyNumberFormat="1" applyFont="1" applyBorder="1" applyAlignment="1">
      <alignment/>
    </xf>
    <xf numFmtId="3" fontId="43" fillId="0" borderId="16" xfId="0" applyNumberFormat="1" applyFont="1" applyBorder="1" applyAlignment="1">
      <alignment/>
    </xf>
    <xf numFmtId="3" fontId="36" fillId="2" borderId="1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43" fillId="0" borderId="1" xfId="0" applyNumberFormat="1" applyFont="1" applyFill="1" applyBorder="1" applyAlignment="1">
      <alignment/>
    </xf>
    <xf numFmtId="3" fontId="21" fillId="0" borderId="1" xfId="0" applyNumberFormat="1" applyFont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5" fillId="0" borderId="1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/>
    </xf>
    <xf numFmtId="3" fontId="68" fillId="0" borderId="1" xfId="0" applyNumberFormat="1" applyFont="1" applyFill="1" applyBorder="1" applyAlignment="1">
      <alignment/>
    </xf>
    <xf numFmtId="0" fontId="51" fillId="0" borderId="4" xfId="0" applyFont="1" applyFill="1" applyBorder="1" applyAlignment="1">
      <alignment horizontal="center"/>
    </xf>
    <xf numFmtId="3" fontId="20" fillId="0" borderId="11" xfId="0" applyNumberFormat="1" applyFont="1" applyBorder="1" applyAlignment="1">
      <alignment/>
    </xf>
    <xf numFmtId="3" fontId="48" fillId="0" borderId="18" xfId="0" applyNumberFormat="1" applyFont="1" applyFill="1" applyBorder="1" applyAlignment="1">
      <alignment horizontal="center"/>
    </xf>
    <xf numFmtId="170" fontId="54" fillId="0" borderId="18" xfId="0" applyNumberFormat="1" applyFont="1" applyFill="1" applyBorder="1" applyAlignment="1">
      <alignment/>
    </xf>
    <xf numFmtId="170" fontId="54" fillId="0" borderId="13" xfId="0" applyNumberFormat="1" applyFont="1" applyFill="1" applyBorder="1" applyAlignment="1">
      <alignment/>
    </xf>
    <xf numFmtId="38" fontId="21" fillId="0" borderId="13" xfId="0" applyNumberFormat="1" applyFont="1" applyFill="1" applyBorder="1" applyAlignment="1">
      <alignment/>
    </xf>
    <xf numFmtId="170" fontId="54" fillId="0" borderId="19" xfId="0" applyNumberFormat="1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1" fillId="0" borderId="1" xfId="0" applyFont="1" applyFill="1" applyBorder="1" applyAlignment="1">
      <alignment horizontal="center"/>
    </xf>
    <xf numFmtId="38" fontId="23" fillId="0" borderId="1" xfId="0" applyNumberFormat="1" applyFont="1" applyBorder="1" applyAlignment="1">
      <alignment/>
    </xf>
    <xf numFmtId="0" fontId="38" fillId="0" borderId="21" xfId="0" applyFont="1" applyFill="1" applyBorder="1" applyAlignment="1">
      <alignment/>
    </xf>
    <xf numFmtId="3" fontId="52" fillId="0" borderId="1" xfId="0" applyNumberFormat="1" applyFont="1" applyFill="1" applyBorder="1" applyAlignment="1">
      <alignment horizontal="center"/>
    </xf>
    <xf numFmtId="38" fontId="21" fillId="0" borderId="1" xfId="0" applyNumberFormat="1" applyFont="1" applyFill="1" applyBorder="1" applyAlignment="1">
      <alignment/>
    </xf>
    <xf numFmtId="3" fontId="23" fillId="0" borderId="1" xfId="0" applyNumberFormat="1" applyFont="1" applyFill="1" applyBorder="1" applyAlignment="1">
      <alignment/>
    </xf>
    <xf numFmtId="38" fontId="20" fillId="0" borderId="1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3" fontId="31" fillId="0" borderId="1" xfId="0" applyNumberFormat="1" applyFont="1" applyFill="1" applyBorder="1" applyAlignment="1">
      <alignment horizontal="center"/>
    </xf>
    <xf numFmtId="3" fontId="49" fillId="0" borderId="1" xfId="0" applyNumberFormat="1" applyFont="1" applyFill="1" applyBorder="1" applyAlignment="1">
      <alignment horizontal="center"/>
    </xf>
    <xf numFmtId="3" fontId="36" fillId="0" borderId="16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170" fontId="21" fillId="0" borderId="1" xfId="0" applyNumberFormat="1" applyFont="1" applyFill="1" applyBorder="1" applyAlignment="1">
      <alignment/>
    </xf>
    <xf numFmtId="170" fontId="35" fillId="0" borderId="1" xfId="0" applyNumberFormat="1" applyFont="1" applyFill="1" applyBorder="1" applyAlignment="1">
      <alignment/>
    </xf>
    <xf numFmtId="170" fontId="35" fillId="0" borderId="16" xfId="0" applyNumberFormat="1" applyFont="1" applyFill="1" applyBorder="1" applyAlignment="1">
      <alignment/>
    </xf>
    <xf numFmtId="3" fontId="20" fillId="0" borderId="1" xfId="0" applyNumberFormat="1" applyFont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50" fillId="0" borderId="1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/>
    </xf>
    <xf numFmtId="3" fontId="46" fillId="0" borderId="1" xfId="0" applyNumberFormat="1" applyFont="1" applyFill="1" applyBorder="1" applyAlignment="1">
      <alignment horizontal="center"/>
    </xf>
    <xf numFmtId="3" fontId="50" fillId="0" borderId="22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/>
    </xf>
    <xf numFmtId="3" fontId="23" fillId="0" borderId="22" xfId="0" applyNumberFormat="1" applyFont="1" applyBorder="1" applyAlignment="1">
      <alignment/>
    </xf>
    <xf numFmtId="38" fontId="21" fillId="0" borderId="4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31" fillId="0" borderId="13" xfId="0" applyNumberFormat="1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/>
    </xf>
    <xf numFmtId="3" fontId="21" fillId="0" borderId="23" xfId="0" applyNumberFormat="1" applyFont="1" applyFill="1" applyBorder="1" applyAlignment="1">
      <alignment/>
    </xf>
    <xf numFmtId="170" fontId="54" fillId="0" borderId="1" xfId="0" applyNumberFormat="1" applyFont="1" applyFill="1" applyBorder="1" applyAlignment="1">
      <alignment/>
    </xf>
    <xf numFmtId="170" fontId="54" fillId="0" borderId="16" xfId="0" applyNumberFormat="1" applyFont="1" applyFill="1" applyBorder="1" applyAlignment="1">
      <alignment/>
    </xf>
    <xf numFmtId="0" fontId="31" fillId="0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170" fontId="36" fillId="0" borderId="16" xfId="0" applyNumberFormat="1" applyFont="1" applyFill="1" applyBorder="1" applyAlignment="1">
      <alignment/>
    </xf>
    <xf numFmtId="0" fontId="31" fillId="0" borderId="22" xfId="0" applyFont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3" fontId="68" fillId="0" borderId="23" xfId="0" applyNumberFormat="1" applyFont="1" applyFill="1" applyBorder="1" applyAlignment="1">
      <alignment/>
    </xf>
    <xf numFmtId="0" fontId="31" fillId="0" borderId="1" xfId="0" applyFont="1" applyBorder="1" applyAlignment="1">
      <alignment horizontal="center"/>
    </xf>
    <xf numFmtId="3" fontId="53" fillId="0" borderId="16" xfId="0" applyNumberFormat="1" applyFont="1" applyFill="1" applyBorder="1" applyAlignment="1">
      <alignment/>
    </xf>
    <xf numFmtId="170" fontId="47" fillId="0" borderId="1" xfId="0" applyNumberFormat="1" applyFont="1" applyFill="1" applyBorder="1" applyAlignment="1">
      <alignment/>
    </xf>
    <xf numFmtId="170" fontId="66" fillId="0" borderId="16" xfId="0" applyNumberFormat="1" applyFont="1" applyFill="1" applyBorder="1" applyAlignment="1">
      <alignment/>
    </xf>
    <xf numFmtId="0" fontId="38" fillId="0" borderId="20" xfId="0" applyFont="1" applyFill="1" applyBorder="1" applyAlignment="1">
      <alignment/>
    </xf>
    <xf numFmtId="170" fontId="67" fillId="0" borderId="1" xfId="0" applyNumberFormat="1" applyFont="1" applyFill="1" applyBorder="1" applyAlignment="1">
      <alignment/>
    </xf>
    <xf numFmtId="170" fontId="67" fillId="0" borderId="16" xfId="0" applyNumberFormat="1" applyFont="1" applyFill="1" applyBorder="1" applyAlignment="1">
      <alignment/>
    </xf>
    <xf numFmtId="170" fontId="68" fillId="0" borderId="1" xfId="0" applyNumberFormat="1" applyFont="1" applyFill="1" applyBorder="1" applyAlignment="1">
      <alignment/>
    </xf>
    <xf numFmtId="38" fontId="68" fillId="0" borderId="1" xfId="0" applyNumberFormat="1" applyFont="1" applyFill="1" applyBorder="1" applyAlignment="1">
      <alignment/>
    </xf>
    <xf numFmtId="170" fontId="68" fillId="0" borderId="16" xfId="0" applyNumberFormat="1" applyFont="1" applyFill="1" applyBorder="1" applyAlignment="1">
      <alignment/>
    </xf>
    <xf numFmtId="0" fontId="59" fillId="0" borderId="1" xfId="0" applyFont="1" applyFill="1" applyBorder="1" applyAlignment="1">
      <alignment horizontal="center"/>
    </xf>
    <xf numFmtId="170" fontId="69" fillId="0" borderId="1" xfId="0" applyNumberFormat="1" applyFont="1" applyFill="1" applyBorder="1" applyAlignment="1">
      <alignment/>
    </xf>
    <xf numFmtId="3" fontId="69" fillId="0" borderId="1" xfId="0" applyNumberFormat="1" applyFont="1" applyFill="1" applyBorder="1" applyAlignment="1">
      <alignment/>
    </xf>
    <xf numFmtId="170" fontId="69" fillId="0" borderId="16" xfId="0" applyNumberFormat="1" applyFont="1" applyFill="1" applyBorder="1" applyAlignment="1">
      <alignment/>
    </xf>
    <xf numFmtId="0" fontId="17" fillId="0" borderId="24" xfId="0" applyFont="1" applyBorder="1" applyAlignment="1">
      <alignment/>
    </xf>
    <xf numFmtId="3" fontId="21" fillId="0" borderId="4" xfId="0" applyNumberFormat="1" applyFont="1" applyBorder="1" applyAlignment="1">
      <alignment horizontal="center"/>
    </xf>
    <xf numFmtId="3" fontId="62" fillId="0" borderId="4" xfId="0" applyNumberFormat="1" applyFont="1" applyBorder="1" applyAlignment="1">
      <alignment/>
    </xf>
    <xf numFmtId="3" fontId="21" fillId="0" borderId="1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3" fontId="35" fillId="0" borderId="1" xfId="0" applyNumberFormat="1" applyFont="1" applyBorder="1" applyAlignment="1">
      <alignment/>
    </xf>
    <xf numFmtId="170" fontId="23" fillId="0" borderId="1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0" fontId="0" fillId="0" borderId="1" xfId="0" applyBorder="1" applyAlignment="1">
      <alignment/>
    </xf>
    <xf numFmtId="38" fontId="0" fillId="0" borderId="1" xfId="0" applyNumberFormat="1" applyBorder="1" applyAlignment="1">
      <alignment/>
    </xf>
    <xf numFmtId="170" fontId="21" fillId="0" borderId="16" xfId="0" applyNumberFormat="1" applyFont="1" applyFill="1" applyBorder="1" applyAlignment="1">
      <alignment/>
    </xf>
    <xf numFmtId="0" fontId="16" fillId="0" borderId="25" xfId="0" applyFont="1" applyBorder="1" applyAlignment="1">
      <alignment horizontal="center" vertical="center"/>
    </xf>
    <xf numFmtId="3" fontId="65" fillId="0" borderId="26" xfId="0" applyNumberFormat="1" applyFont="1" applyBorder="1" applyAlignment="1">
      <alignment/>
    </xf>
    <xf numFmtId="3" fontId="65" fillId="0" borderId="27" xfId="0" applyNumberFormat="1" applyFont="1" applyBorder="1" applyAlignment="1">
      <alignment vertical="center"/>
    </xf>
    <xf numFmtId="3" fontId="65" fillId="0" borderId="14" xfId="0" applyNumberFormat="1" applyFont="1" applyBorder="1" applyAlignment="1">
      <alignment/>
    </xf>
    <xf numFmtId="3" fontId="65" fillId="0" borderId="28" xfId="0" applyNumberFormat="1" applyFont="1" applyBorder="1" applyAlignment="1">
      <alignment vertical="center"/>
    </xf>
    <xf numFmtId="3" fontId="21" fillId="0" borderId="0" xfId="0" applyNumberFormat="1" applyFont="1" applyAlignment="1">
      <alignment horizontal="center"/>
    </xf>
    <xf numFmtId="3" fontId="68" fillId="0" borderId="29" xfId="0" applyNumberFormat="1" applyFont="1" applyFill="1" applyBorder="1" applyAlignment="1">
      <alignment/>
    </xf>
    <xf numFmtId="3" fontId="68" fillId="0" borderId="30" xfId="0" applyNumberFormat="1" applyFont="1" applyFill="1" applyBorder="1" applyAlignment="1">
      <alignment/>
    </xf>
    <xf numFmtId="0" fontId="13" fillId="0" borderId="31" xfId="0" applyFont="1" applyBorder="1" applyAlignment="1">
      <alignment/>
    </xf>
    <xf numFmtId="0" fontId="13" fillId="0" borderId="1" xfId="0" applyFont="1" applyBorder="1" applyAlignment="1">
      <alignment/>
    </xf>
    <xf numFmtId="0" fontId="61" fillId="0" borderId="20" xfId="0" applyFont="1" applyBorder="1" applyAlignment="1">
      <alignment/>
    </xf>
    <xf numFmtId="0" fontId="17" fillId="0" borderId="32" xfId="0" applyFont="1" applyBorder="1" applyAlignment="1">
      <alignment/>
    </xf>
    <xf numFmtId="3" fontId="43" fillId="0" borderId="1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41" fillId="0" borderId="1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41" fillId="0" borderId="20" xfId="0" applyFont="1" applyFill="1" applyBorder="1" applyAlignment="1">
      <alignment/>
    </xf>
    <xf numFmtId="0" fontId="41" fillId="0" borderId="33" xfId="0" applyFont="1" applyFill="1" applyBorder="1" applyAlignment="1">
      <alignment/>
    </xf>
    <xf numFmtId="0" fontId="38" fillId="0" borderId="34" xfId="0" applyFont="1" applyFill="1" applyBorder="1" applyAlignment="1">
      <alignment/>
    </xf>
    <xf numFmtId="0" fontId="38" fillId="0" borderId="35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16" fillId="0" borderId="35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8" fillId="0" borderId="36" xfId="0" applyFont="1" applyFill="1" applyBorder="1" applyAlignment="1">
      <alignment/>
    </xf>
    <xf numFmtId="0" fontId="31" fillId="0" borderId="37" xfId="0" applyFont="1" applyBorder="1" applyAlignment="1">
      <alignment horizontal="center"/>
    </xf>
    <xf numFmtId="3" fontId="21" fillId="0" borderId="37" xfId="0" applyNumberFormat="1" applyFont="1" applyFill="1" applyBorder="1" applyAlignment="1">
      <alignment/>
    </xf>
    <xf numFmtId="38" fontId="21" fillId="0" borderId="37" xfId="0" applyNumberFormat="1" applyFont="1" applyFill="1" applyBorder="1" applyAlignment="1">
      <alignment/>
    </xf>
    <xf numFmtId="3" fontId="21" fillId="0" borderId="38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74" fillId="0" borderId="0" xfId="0" applyFont="1" applyAlignment="1">
      <alignment horizontal="right"/>
    </xf>
    <xf numFmtId="3" fontId="74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0" fontId="75" fillId="0" borderId="0" xfId="0" applyFont="1" applyAlignment="1">
      <alignment horizontal="right" wrapText="1"/>
    </xf>
    <xf numFmtId="0" fontId="74" fillId="3" borderId="0" xfId="0" applyFont="1" applyFill="1" applyAlignment="1">
      <alignment horizontal="right"/>
    </xf>
    <xf numFmtId="3" fontId="36" fillId="3" borderId="0" xfId="0" applyNumberFormat="1" applyFont="1" applyFill="1" applyBorder="1" applyAlignment="1">
      <alignment/>
    </xf>
    <xf numFmtId="0" fontId="57" fillId="3" borderId="0" xfId="0" applyFont="1" applyFill="1" applyAlignment="1">
      <alignment horizontal="right"/>
    </xf>
    <xf numFmtId="0" fontId="76" fillId="0" borderId="0" xfId="0" applyFont="1" applyAlignment="1">
      <alignment horizontal="right"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right" wrapText="1"/>
    </xf>
    <xf numFmtId="170" fontId="78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33" fillId="3" borderId="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38" fontId="72" fillId="0" borderId="0" xfId="0" applyNumberFormat="1" applyFont="1" applyFill="1" applyAlignment="1">
      <alignment horizontal="right"/>
    </xf>
    <xf numFmtId="3" fontId="36" fillId="3" borderId="0" xfId="0" applyNumberFormat="1" applyFont="1" applyFill="1" applyAlignment="1">
      <alignment/>
    </xf>
    <xf numFmtId="0" fontId="5" fillId="3" borderId="0" xfId="0" applyFont="1" applyFill="1" applyAlignment="1">
      <alignment horizontal="right"/>
    </xf>
    <xf numFmtId="3" fontId="72" fillId="4" borderId="0" xfId="0" applyNumberFormat="1" applyFont="1" applyFill="1" applyAlignment="1">
      <alignment horizontal="right"/>
    </xf>
    <xf numFmtId="170" fontId="4" fillId="3" borderId="0" xfId="0" applyNumberFormat="1" applyFont="1" applyFill="1" applyAlignment="1">
      <alignment horizontal="right"/>
    </xf>
    <xf numFmtId="3" fontId="21" fillId="3" borderId="0" xfId="0" applyNumberFormat="1" applyFont="1" applyFill="1" applyAlignment="1">
      <alignment/>
    </xf>
    <xf numFmtId="0" fontId="40" fillId="0" borderId="32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left"/>
    </xf>
    <xf numFmtId="0" fontId="39" fillId="0" borderId="24" xfId="0" applyFont="1" applyFill="1" applyBorder="1" applyAlignment="1">
      <alignment horizontal="left"/>
    </xf>
    <xf numFmtId="3" fontId="79" fillId="0" borderId="1" xfId="0" applyNumberFormat="1" applyFont="1" applyFill="1" applyBorder="1" applyAlignment="1">
      <alignment horizontal="centerContinuous"/>
    </xf>
    <xf numFmtId="3" fontId="71" fillId="0" borderId="1" xfId="0" applyNumberFormat="1" applyFont="1" applyFill="1" applyBorder="1" applyAlignment="1">
      <alignment horizontal="centerContinuous"/>
    </xf>
    <xf numFmtId="3" fontId="70" fillId="0" borderId="1" xfId="0" applyNumberFormat="1" applyFont="1" applyFill="1" applyBorder="1" applyAlignment="1">
      <alignment horizontal="centerContinuous"/>
    </xf>
    <xf numFmtId="0" fontId="73" fillId="0" borderId="6" xfId="0" applyFont="1" applyBorder="1" applyAlignment="1">
      <alignment horizontal="center" vertical="center"/>
    </xf>
    <xf numFmtId="3" fontId="71" fillId="0" borderId="4" xfId="0" applyNumberFormat="1" applyFont="1" applyFill="1" applyBorder="1" applyAlignment="1">
      <alignment horizontal="centerContinuous"/>
    </xf>
    <xf numFmtId="0" fontId="70" fillId="0" borderId="39" xfId="0" applyFont="1" applyBorder="1" applyAlignment="1">
      <alignment/>
    </xf>
    <xf numFmtId="3" fontId="80" fillId="0" borderId="1" xfId="0" applyNumberFormat="1" applyFont="1" applyFill="1" applyBorder="1" applyAlignment="1">
      <alignment horizontal="centerContinuous"/>
    </xf>
    <xf numFmtId="3" fontId="81" fillId="0" borderId="1" xfId="0" applyNumberFormat="1" applyFont="1" applyFill="1" applyBorder="1" applyAlignment="1">
      <alignment horizontal="centerContinuous"/>
    </xf>
    <xf numFmtId="0" fontId="70" fillId="0" borderId="1" xfId="0" applyFont="1" applyBorder="1" applyAlignment="1">
      <alignment horizontal="center" vertical="center"/>
    </xf>
    <xf numFmtId="3" fontId="82" fillId="0" borderId="18" xfId="0" applyNumberFormat="1" applyFont="1" applyFill="1" applyBorder="1" applyAlignment="1">
      <alignment horizontal="centerContinuous"/>
    </xf>
    <xf numFmtId="0" fontId="73" fillId="0" borderId="3" xfId="0" applyFont="1" applyBorder="1" applyAlignment="1">
      <alignment horizontal="center" vertical="center"/>
    </xf>
    <xf numFmtId="3" fontId="70" fillId="0" borderId="22" xfId="0" applyNumberFormat="1" applyFont="1" applyFill="1" applyBorder="1" applyAlignment="1">
      <alignment horizontal="centerContinuous"/>
    </xf>
    <xf numFmtId="3" fontId="70" fillId="0" borderId="13" xfId="0" applyNumberFormat="1" applyFont="1" applyFill="1" applyBorder="1" applyAlignment="1">
      <alignment horizontal="centerContinuous"/>
    </xf>
    <xf numFmtId="3" fontId="79" fillId="0" borderId="14" xfId="0" applyNumberFormat="1" applyFont="1" applyFill="1" applyBorder="1" applyAlignment="1">
      <alignment horizontal="centerContinuous" vertical="center"/>
    </xf>
    <xf numFmtId="0" fontId="79" fillId="0" borderId="4" xfId="0" applyFont="1" applyFill="1" applyBorder="1" applyAlignment="1">
      <alignment horizontal="center"/>
    </xf>
    <xf numFmtId="0" fontId="79" fillId="0" borderId="1" xfId="0" applyFont="1" applyFill="1" applyBorder="1" applyAlignment="1">
      <alignment horizontal="center"/>
    </xf>
    <xf numFmtId="0" fontId="80" fillId="0" borderId="1" xfId="0" applyFont="1" applyFill="1" applyBorder="1" applyAlignment="1">
      <alignment horizontal="center"/>
    </xf>
    <xf numFmtId="0" fontId="70" fillId="0" borderId="1" xfId="0" applyFont="1" applyFill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81" fillId="0" borderId="1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/>
    </xf>
    <xf numFmtId="0" fontId="73" fillId="0" borderId="5" xfId="0" applyFont="1" applyFill="1" applyBorder="1" applyAlignment="1">
      <alignment horizontal="centerContinuous"/>
    </xf>
    <xf numFmtId="0" fontId="38" fillId="2" borderId="4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3" fontId="83" fillId="0" borderId="1" xfId="0" applyNumberFormat="1" applyFont="1" applyFill="1" applyBorder="1" applyAlignment="1">
      <alignment/>
    </xf>
    <xf numFmtId="0" fontId="32" fillId="0" borderId="0" xfId="0" applyFont="1" applyAlignment="1">
      <alignment/>
    </xf>
    <xf numFmtId="3" fontId="11" fillId="0" borderId="41" xfId="0" applyNumberFormat="1" applyFont="1" applyBorder="1" applyAlignment="1">
      <alignment vertical="center"/>
    </xf>
    <xf numFmtId="3" fontId="65" fillId="0" borderId="42" xfId="0" applyNumberFormat="1" applyFont="1" applyBorder="1" applyAlignment="1">
      <alignment vertical="center"/>
    </xf>
    <xf numFmtId="3" fontId="23" fillId="0" borderId="30" xfId="0" applyNumberFormat="1" applyFont="1" applyBorder="1" applyAlignment="1">
      <alignment/>
    </xf>
    <xf numFmtId="3" fontId="84" fillId="0" borderId="4" xfId="0" applyNumberFormat="1" applyFont="1" applyBorder="1" applyAlignment="1">
      <alignment/>
    </xf>
    <xf numFmtId="38" fontId="24" fillId="0" borderId="43" xfId="0" applyNumberFormat="1" applyFont="1" applyBorder="1" applyAlignment="1">
      <alignment horizontal="center" vertical="center"/>
    </xf>
    <xf numFmtId="38" fontId="11" fillId="0" borderId="44" xfId="0" applyNumberFormat="1" applyFont="1" applyBorder="1" applyAlignment="1">
      <alignment horizontal="center" vertical="center"/>
    </xf>
    <xf numFmtId="3" fontId="20" fillId="0" borderId="45" xfId="0" applyNumberFormat="1" applyFont="1" applyBorder="1" applyAlignment="1">
      <alignment/>
    </xf>
    <xf numFmtId="38" fontId="23" fillId="0" borderId="46" xfId="0" applyNumberFormat="1" applyFont="1" applyBorder="1" applyAlignment="1">
      <alignment/>
    </xf>
    <xf numFmtId="38" fontId="20" fillId="0" borderId="46" xfId="0" applyNumberFormat="1" applyFont="1" applyFill="1" applyBorder="1" applyAlignment="1">
      <alignment/>
    </xf>
    <xf numFmtId="3" fontId="43" fillId="0" borderId="46" xfId="0" applyNumberFormat="1" applyFont="1" applyBorder="1" applyAlignment="1">
      <alignment/>
    </xf>
    <xf numFmtId="3" fontId="20" fillId="0" borderId="46" xfId="0" applyNumberFormat="1" applyFont="1" applyBorder="1" applyAlignment="1">
      <alignment/>
    </xf>
    <xf numFmtId="3" fontId="23" fillId="0" borderId="46" xfId="0" applyNumberFormat="1" applyFont="1" applyFill="1" applyBorder="1" applyAlignment="1">
      <alignment/>
    </xf>
    <xf numFmtId="38" fontId="35" fillId="0" borderId="46" xfId="0" applyNumberFormat="1" applyFont="1" applyFill="1" applyBorder="1" applyAlignment="1">
      <alignment/>
    </xf>
    <xf numFmtId="38" fontId="35" fillId="0" borderId="45" xfId="0" applyNumberFormat="1" applyFont="1" applyFill="1" applyBorder="1" applyAlignment="1">
      <alignment/>
    </xf>
    <xf numFmtId="38" fontId="21" fillId="0" borderId="46" xfId="0" applyNumberFormat="1" applyFont="1" applyFill="1" applyBorder="1" applyAlignment="1">
      <alignment/>
    </xf>
    <xf numFmtId="38" fontId="21" fillId="0" borderId="47" xfId="0" applyNumberFormat="1" applyFont="1" applyFill="1" applyBorder="1" applyAlignment="1">
      <alignment/>
    </xf>
    <xf numFmtId="38" fontId="68" fillId="0" borderId="46" xfId="0" applyNumberFormat="1" applyFont="1" applyFill="1" applyBorder="1" applyAlignment="1">
      <alignment/>
    </xf>
    <xf numFmtId="0" fontId="24" fillId="0" borderId="4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41" fillId="0" borderId="4" xfId="0" applyFont="1" applyFill="1" applyBorder="1" applyAlignment="1">
      <alignment/>
    </xf>
    <xf numFmtId="0" fontId="38" fillId="0" borderId="46" xfId="0" applyFont="1" applyFill="1" applyBorder="1" applyAlignment="1">
      <alignment/>
    </xf>
    <xf numFmtId="0" fontId="41" fillId="0" borderId="46" xfId="0" applyFont="1" applyFill="1" applyBorder="1" applyAlignment="1">
      <alignment/>
    </xf>
    <xf numFmtId="0" fontId="55" fillId="0" borderId="4" xfId="0" applyFont="1" applyFill="1" applyBorder="1" applyAlignment="1">
      <alignment horizontal="left"/>
    </xf>
    <xf numFmtId="0" fontId="55" fillId="0" borderId="1" xfId="0" applyFont="1" applyFill="1" applyBorder="1" applyAlignment="1">
      <alignment horizontal="left"/>
    </xf>
    <xf numFmtId="0" fontId="41" fillId="0" borderId="46" xfId="0" applyFont="1" applyFill="1" applyBorder="1" applyAlignment="1">
      <alignment horizontal="left"/>
    </xf>
    <xf numFmtId="170" fontId="85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3" fontId="65" fillId="0" borderId="44" xfId="0" applyNumberFormat="1" applyFont="1" applyBorder="1" applyAlignment="1">
      <alignment vertical="center"/>
    </xf>
    <xf numFmtId="0" fontId="0" fillId="0" borderId="5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38" fillId="2" borderId="47" xfId="0" applyFont="1" applyFill="1" applyBorder="1" applyAlignment="1">
      <alignment/>
    </xf>
    <xf numFmtId="3" fontId="68" fillId="0" borderId="53" xfId="0" applyNumberFormat="1" applyFont="1" applyFill="1" applyBorder="1" applyAlignment="1">
      <alignment/>
    </xf>
    <xf numFmtId="38" fontId="68" fillId="0" borderId="47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7" xfId="0" applyBorder="1" applyAlignment="1">
      <alignment/>
    </xf>
    <xf numFmtId="0" fontId="55" fillId="0" borderId="6" xfId="0" applyFont="1" applyFill="1" applyBorder="1" applyAlignment="1">
      <alignment horizontal="left"/>
    </xf>
    <xf numFmtId="0" fontId="0" fillId="0" borderId="54" xfId="0" applyBorder="1" applyAlignment="1">
      <alignment horizontal="center"/>
    </xf>
    <xf numFmtId="0" fontId="55" fillId="0" borderId="14" xfId="0" applyFont="1" applyFill="1" applyBorder="1" applyAlignment="1">
      <alignment horizontal="left"/>
    </xf>
    <xf numFmtId="3" fontId="65" fillId="0" borderId="55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38" fontId="18" fillId="0" borderId="0" xfId="0" applyNumberFormat="1" applyFont="1" applyAlignment="1">
      <alignment/>
    </xf>
    <xf numFmtId="0" fontId="17" fillId="0" borderId="56" xfId="0" applyFont="1" applyBorder="1" applyAlignment="1">
      <alignment/>
    </xf>
    <xf numFmtId="3" fontId="43" fillId="0" borderId="31" xfId="0" applyNumberFormat="1" applyFont="1" applyBorder="1" applyAlignment="1">
      <alignment horizontal="center"/>
    </xf>
    <xf numFmtId="170" fontId="23" fillId="0" borderId="31" xfId="0" applyNumberFormat="1" applyFont="1" applyBorder="1" applyAlignment="1">
      <alignment/>
    </xf>
    <xf numFmtId="38" fontId="0" fillId="0" borderId="30" xfId="0" applyNumberFormat="1" applyBorder="1" applyAlignment="1">
      <alignment/>
    </xf>
    <xf numFmtId="0" fontId="12" fillId="0" borderId="6" xfId="0" applyFont="1" applyBorder="1" applyAlignment="1">
      <alignment horizontal="center"/>
    </xf>
    <xf numFmtId="38" fontId="12" fillId="0" borderId="6" xfId="0" applyNumberFormat="1" applyFont="1" applyBorder="1" applyAlignment="1">
      <alignment horizontal="center"/>
    </xf>
    <xf numFmtId="38" fontId="2" fillId="0" borderId="0" xfId="0" applyNumberFormat="1" applyFont="1" applyAlignment="1">
      <alignment/>
    </xf>
    <xf numFmtId="38" fontId="13" fillId="0" borderId="31" xfId="0" applyNumberFormat="1" applyFont="1" applyBorder="1" applyAlignment="1">
      <alignment/>
    </xf>
    <xf numFmtId="38" fontId="13" fillId="0" borderId="1" xfId="0" applyNumberFormat="1" applyFont="1" applyBorder="1" applyAlignment="1">
      <alignment/>
    </xf>
    <xf numFmtId="0" fontId="61" fillId="0" borderId="24" xfId="0" applyFont="1" applyBorder="1" applyAlignment="1">
      <alignment/>
    </xf>
    <xf numFmtId="40" fontId="0" fillId="0" borderId="1" xfId="0" applyNumberFormat="1" applyBorder="1" applyAlignment="1">
      <alignment/>
    </xf>
    <xf numFmtId="192" fontId="0" fillId="0" borderId="1" xfId="0" applyNumberFormat="1" applyBorder="1" applyAlignment="1">
      <alignment/>
    </xf>
    <xf numFmtId="3" fontId="21" fillId="0" borderId="57" xfId="0" applyNumberFormat="1" applyFont="1" applyBorder="1" applyAlignment="1">
      <alignment/>
    </xf>
    <xf numFmtId="3" fontId="21" fillId="0" borderId="5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" fillId="0" borderId="59" xfId="0" applyFont="1" applyBorder="1" applyAlignment="1">
      <alignment horizontal="right"/>
    </xf>
    <xf numFmtId="38" fontId="2" fillId="0" borderId="0" xfId="0" applyNumberFormat="1" applyFont="1" applyAlignment="1">
      <alignment horizontal="left"/>
    </xf>
    <xf numFmtId="38" fontId="12" fillId="0" borderId="0" xfId="0" applyNumberFormat="1" applyFont="1" applyAlignment="1">
      <alignment horizontal="center"/>
    </xf>
    <xf numFmtId="38" fontId="14" fillId="0" borderId="1" xfId="0" applyNumberFormat="1" applyFont="1" applyBorder="1" applyAlignment="1">
      <alignment/>
    </xf>
    <xf numFmtId="3" fontId="86" fillId="0" borderId="31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3" fontId="86" fillId="0" borderId="1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40" fontId="8" fillId="0" borderId="1" xfId="0" applyNumberFormat="1" applyFont="1" applyBorder="1" applyAlignment="1">
      <alignment/>
    </xf>
    <xf numFmtId="3" fontId="14" fillId="0" borderId="57" xfId="0" applyNumberFormat="1" applyFont="1" applyBorder="1" applyAlignment="1">
      <alignment/>
    </xf>
    <xf numFmtId="3" fontId="23" fillId="0" borderId="4" xfId="0" applyNumberFormat="1" applyFont="1" applyBorder="1" applyAlignment="1">
      <alignment/>
    </xf>
    <xf numFmtId="3" fontId="87" fillId="0" borderId="1" xfId="0" applyNumberFormat="1" applyFont="1" applyFill="1" applyBorder="1" applyAlignment="1">
      <alignment/>
    </xf>
    <xf numFmtId="3" fontId="87" fillId="0" borderId="4" xfId="0" applyNumberFormat="1" applyFont="1" applyFill="1" applyBorder="1" applyAlignment="1">
      <alignment/>
    </xf>
    <xf numFmtId="3" fontId="23" fillId="0" borderId="6" xfId="0" applyNumberFormat="1" applyFont="1" applyBorder="1" applyAlignment="1">
      <alignment/>
    </xf>
    <xf numFmtId="170" fontId="88" fillId="0" borderId="1" xfId="0" applyNumberFormat="1" applyFont="1" applyFill="1" applyBorder="1" applyAlignment="1">
      <alignment/>
    </xf>
    <xf numFmtId="170" fontId="89" fillId="0" borderId="1" xfId="0" applyNumberFormat="1" applyFont="1" applyFill="1" applyBorder="1" applyAlignment="1">
      <alignment/>
    </xf>
    <xf numFmtId="3" fontId="89" fillId="0" borderId="30" xfId="0" applyNumberFormat="1" applyFont="1" applyFill="1" applyBorder="1" applyAlignment="1">
      <alignment/>
    </xf>
    <xf numFmtId="3" fontId="23" fillId="0" borderId="14" xfId="0" applyNumberFormat="1" applyFont="1" applyBorder="1" applyAlignment="1">
      <alignment/>
    </xf>
  </cellXfs>
  <cellStyles count="30">
    <cellStyle name="Normal" xfId="0"/>
    <cellStyle name="RowLevel_0" xfId="1"/>
    <cellStyle name="RowLevel_2" xfId="5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콤마 [0]_1202" xfId="36"/>
    <cellStyle name="콤마_1202" xfId="37"/>
    <cellStyle name="통화 [0]_1202" xfId="38"/>
    <cellStyle name="통화_1202" xfId="39"/>
    <cellStyle name="표준_(정보부문)월별인원계획" xfId="40"/>
    <cellStyle name="표준_kc-elec system check lis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dcb\c\My%20Documents\Mau%20Giai%20Thecao%20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in"/>
      <sheetName val="m"/>
      <sheetName val="Xe12"/>
      <sheetName val="XL4Poppy"/>
      <sheetName val="Xam lop &amp; BD"/>
      <sheetName val="Dau nhon"/>
      <sheetName val="Mo may"/>
      <sheetName val="Ga doan &amp; Xang"/>
      <sheetName val="Nhap VT - CPC"/>
      <sheetName val="VTSCTX&amp;SCL&amp;SCC"/>
      <sheetName val="TH TT VTSCTX,SCL,SCC"/>
      <sheetName val="Luong"/>
      <sheetName val="BC TT khoan"/>
      <sheetName val="HT to may-Doi 2"/>
      <sheetName val="HT to may-Doi 4"/>
      <sheetName val="HT to may-Doi 6"/>
      <sheetName val="HT to may-Doi 8"/>
      <sheetName val="HT to may-Doi 9"/>
      <sheetName val="HT to may-Doi 10"/>
      <sheetName val="HT to may-Doi 14"/>
      <sheetName val="HT to may-Doi 15"/>
      <sheetName val="HT to may - Doi 5 "/>
      <sheetName val="HT to may - Doi 7"/>
      <sheetName val="HT to may-Doi 12"/>
      <sheetName val="00000000"/>
      <sheetName val="10000000"/>
      <sheetName val="BC TT khoan 6 thang - Luu"/>
      <sheetName val="BCTTkhoan6T(Bieugiatri-coxemoi)"/>
      <sheetName val="TH TT VTSCTX,SCC, SCL 6T"/>
      <sheetName val="THTT VTSCTX,SCC,SCL 6T(bieu GT)"/>
      <sheetName val="VTSCL,SCC,SCTX Dxe 6T(bieu GT)"/>
      <sheetName val="TT VTSCL,SCC,SCTX dau xe 6T"/>
      <sheetName val="BC TT CP khoan dau xe Doi 2-6T"/>
      <sheetName val="BC TT CP khoan dau xe Doi 4-6T"/>
      <sheetName val="BC TT CP khoan dau xe Doi 6-6T"/>
      <sheetName val="BC TT CP khoan dau xe Doi 8-6T"/>
      <sheetName val="BC TT CP khoan dau xe Doi 9-6T"/>
      <sheetName val="BC TT CP khoan dau xe Doi 10-6T"/>
      <sheetName val="BC TT CP khoan dau xe Doi 14-6T"/>
      <sheetName val="BC TT CP khoan dau xe Doi 15-6T"/>
      <sheetName val="BC TT CP khoan dau xe Doi 5-6T"/>
      <sheetName val="BC TT CP khoan dau xe Doi 7-6T"/>
      <sheetName val="BC TT CP khoan dau xe D12-6T "/>
      <sheetName val="TH TT VTSCTX,SCL,SCC(gia tri)"/>
      <sheetName val="641-642"/>
      <sheetName val="621-622-627"/>
      <sheetName val="Cong doan"/>
      <sheetName val="CP chung PB"/>
      <sheetName val="Xac dinh quyet toan"/>
      <sheetName val="Phi nop Tong"/>
      <sheetName val="Chi tiet TKm"/>
      <sheetName val="154-&gt;641"/>
      <sheetName val="Ton than sach"/>
      <sheetName val="Sheet2"/>
      <sheetName val="Phan bo dien"/>
      <sheetName val="Lam cho Ha lam"/>
      <sheetName val="CT CMBao"/>
      <sheetName val="Sheet1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TH TT(GT)"/>
      <sheetName val="TH TT VTSCTX,SCL,SCC - BCGD"/>
      <sheetName val="BC TT khoan (2)"/>
      <sheetName val="HT to may-Doi 11"/>
      <sheetName val="BCTT"/>
      <sheetName val="vat tu linh"/>
      <sheetName val="Nhap VT"/>
      <sheetName val="Xuat VT"/>
      <sheetName val="ton quy IV"/>
      <sheetName val="Ton cuoi"/>
      <sheetName val="Bao vao N-X_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12"/>
  <sheetViews>
    <sheetView tabSelected="1" workbookViewId="0" topLeftCell="A1">
      <pane xSplit="2" ySplit="8" topLeftCell="C9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96" sqref="D96"/>
    </sheetView>
  </sheetViews>
  <sheetFormatPr defaultColWidth="8.796875" defaultRowHeight="15"/>
  <cols>
    <col min="1" max="1" width="44.69921875" style="0" customWidth="1"/>
    <col min="2" max="2" width="6.09765625" style="0" customWidth="1"/>
    <col min="3" max="3" width="5.3984375" style="0" customWidth="1"/>
    <col min="4" max="4" width="15.69921875" style="0" customWidth="1"/>
    <col min="5" max="5" width="14.5" style="0" hidden="1" customWidth="1"/>
    <col min="6" max="6" width="11.69921875" style="38" hidden="1" customWidth="1"/>
    <col min="7" max="7" width="14.59765625" style="38" customWidth="1"/>
    <col min="8" max="8" width="12.5" style="27" customWidth="1"/>
    <col min="9" max="9" width="13.09765625" style="6" customWidth="1"/>
    <col min="10" max="17" width="13.09765625" style="6" bestFit="1" customWidth="1"/>
    <col min="18" max="18" width="13.5" style="6" customWidth="1"/>
    <col min="19" max="19" width="13.19921875" style="6" customWidth="1"/>
    <col min="20" max="20" width="12.69921875" style="6" customWidth="1"/>
    <col min="21" max="21" width="15.09765625" style="0" bestFit="1" customWidth="1"/>
  </cols>
  <sheetData>
    <row r="1" spans="1:20" s="3" customFormat="1" ht="16.5" customHeight="1" thickBot="1" thickTop="1">
      <c r="A1" s="160" t="s">
        <v>123</v>
      </c>
      <c r="D1" s="53"/>
      <c r="E1" s="34" t="s">
        <v>99</v>
      </c>
      <c r="F1" s="37"/>
      <c r="G1" s="52" t="s">
        <v>212</v>
      </c>
      <c r="H1" s="2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" customFormat="1" ht="15.75" customHeight="1" thickTop="1">
      <c r="A2" s="161" t="s">
        <v>122</v>
      </c>
      <c r="C2" s="296" t="s">
        <v>213</v>
      </c>
      <c r="D2" s="296"/>
      <c r="E2" s="296"/>
      <c r="F2" s="296"/>
      <c r="G2" s="296"/>
      <c r="H2" s="2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3" customFormat="1" ht="17.25" customHeight="1">
      <c r="A3" s="162" t="s">
        <v>214</v>
      </c>
      <c r="B3" s="296" t="s">
        <v>128</v>
      </c>
      <c r="C3" s="296"/>
      <c r="D3" s="296"/>
      <c r="E3" s="296"/>
      <c r="F3" s="296"/>
      <c r="G3" s="296"/>
      <c r="H3" s="2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5" customFormat="1" ht="33" customHeight="1">
      <c r="A4" s="297" t="s">
        <v>215</v>
      </c>
      <c r="B4" s="297"/>
      <c r="C4" s="297"/>
      <c r="D4" s="297"/>
      <c r="E4" s="297"/>
      <c r="F4" s="297"/>
      <c r="G4" s="297"/>
      <c r="H4" s="2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5" customFormat="1" ht="17.25" customHeight="1">
      <c r="A5" s="298" t="s">
        <v>157</v>
      </c>
      <c r="B5" s="298"/>
      <c r="C5" s="298"/>
      <c r="D5" s="298"/>
      <c r="E5" s="298"/>
      <c r="F5" s="298"/>
      <c r="G5" s="298"/>
      <c r="H5" s="40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3:9" ht="24.75" customHeight="1" thickBot="1">
      <c r="C6" s="299" t="s">
        <v>94</v>
      </c>
      <c r="D6" s="299"/>
      <c r="E6" s="299"/>
      <c r="F6" s="299"/>
      <c r="G6" s="299"/>
      <c r="I6" s="150"/>
    </row>
    <row r="7" spans="1:20" ht="25.5" customHeight="1" thickTop="1">
      <c r="A7" s="145" t="s">
        <v>218</v>
      </c>
      <c r="B7" s="23" t="s">
        <v>219</v>
      </c>
      <c r="C7" s="19" t="s">
        <v>91</v>
      </c>
      <c r="D7" s="23" t="s">
        <v>127</v>
      </c>
      <c r="E7" s="23" t="s">
        <v>216</v>
      </c>
      <c r="F7" s="45" t="s">
        <v>125</v>
      </c>
      <c r="G7" s="46" t="s">
        <v>3</v>
      </c>
      <c r="H7" s="183"/>
      <c r="I7" s="15"/>
      <c r="J7" s="15"/>
      <c r="K7" s="15"/>
      <c r="L7" s="15"/>
      <c r="M7" s="15"/>
      <c r="N7" s="15"/>
      <c r="O7" s="15"/>
      <c r="P7" s="15"/>
      <c r="Q7" s="15"/>
      <c r="R7" s="12"/>
      <c r="S7" s="12"/>
      <c r="T7" s="12"/>
    </row>
    <row r="8" spans="1:8" ht="13.5" customHeight="1">
      <c r="A8" s="41">
        <v>1</v>
      </c>
      <c r="B8" s="22">
        <v>2</v>
      </c>
      <c r="C8" s="22">
        <v>3</v>
      </c>
      <c r="D8" s="22">
        <v>4</v>
      </c>
      <c r="E8" s="22">
        <v>6</v>
      </c>
      <c r="F8" s="47">
        <v>7</v>
      </c>
      <c r="G8" s="24">
        <v>5</v>
      </c>
      <c r="H8" s="29"/>
    </row>
    <row r="9" spans="1:8" ht="25.5" customHeight="1">
      <c r="A9" s="199" t="s">
        <v>210</v>
      </c>
      <c r="B9" s="75">
        <v>100</v>
      </c>
      <c r="C9" s="204"/>
      <c r="D9" s="35">
        <f>D10+D13+D16+D23+D26</f>
        <v>176866106509.40002</v>
      </c>
      <c r="E9" s="35">
        <v>220904625068</v>
      </c>
      <c r="F9" s="35" t="e">
        <v>#REF!</v>
      </c>
      <c r="G9" s="76">
        <v>139037494340</v>
      </c>
      <c r="H9" s="175"/>
    </row>
    <row r="10" spans="1:20" s="16" customFormat="1" ht="18" customHeight="1">
      <c r="A10" s="82" t="s">
        <v>132</v>
      </c>
      <c r="B10" s="83">
        <v>110</v>
      </c>
      <c r="C10" s="205"/>
      <c r="D10" s="65">
        <f>D11</f>
        <v>32740851063</v>
      </c>
      <c r="E10" s="58">
        <v>3573978348</v>
      </c>
      <c r="F10" s="84" t="e">
        <v>#REF!</v>
      </c>
      <c r="G10" s="66">
        <v>7721098042</v>
      </c>
      <c r="H10" s="29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8" customHeight="1">
      <c r="A11" s="124" t="s">
        <v>129</v>
      </c>
      <c r="B11" s="86">
        <v>111</v>
      </c>
      <c r="C11" s="202" t="s">
        <v>101</v>
      </c>
      <c r="D11" s="64">
        <v>32740851063</v>
      </c>
      <c r="E11" s="64">
        <v>3573978348</v>
      </c>
      <c r="F11" s="87" t="e">
        <v>#REF!</v>
      </c>
      <c r="G11" s="68">
        <v>7721098042</v>
      </c>
      <c r="H11" s="2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8" customHeight="1">
      <c r="A12" s="124" t="s">
        <v>130</v>
      </c>
      <c r="B12" s="86">
        <v>112</v>
      </c>
      <c r="C12" s="202"/>
      <c r="D12" s="64">
        <v>0</v>
      </c>
      <c r="E12" s="64">
        <v>0</v>
      </c>
      <c r="F12" s="87" t="e">
        <v>#REF!</v>
      </c>
      <c r="G12" s="68">
        <v>0</v>
      </c>
      <c r="H12" s="2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6" customFormat="1" ht="18" customHeight="1">
      <c r="A13" s="82" t="s">
        <v>133</v>
      </c>
      <c r="B13" s="83">
        <v>120</v>
      </c>
      <c r="C13" s="200" t="s">
        <v>100</v>
      </c>
      <c r="D13" s="88">
        <v>0</v>
      </c>
      <c r="E13" s="55">
        <v>0</v>
      </c>
      <c r="F13" s="89" t="e">
        <v>#REF!</v>
      </c>
      <c r="G13" s="90">
        <v>0</v>
      </c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8" customHeight="1">
      <c r="A14" s="124" t="s">
        <v>131</v>
      </c>
      <c r="B14" s="86">
        <v>121</v>
      </c>
      <c r="C14" s="202"/>
      <c r="D14" s="64">
        <v>0</v>
      </c>
      <c r="E14" s="64">
        <v>0</v>
      </c>
      <c r="F14" s="87" t="e">
        <v>#REF!</v>
      </c>
      <c r="G14" s="68">
        <v>0</v>
      </c>
      <c r="H14" s="2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8" customHeight="1">
      <c r="A15" s="124" t="s">
        <v>134</v>
      </c>
      <c r="B15" s="91">
        <v>129</v>
      </c>
      <c r="C15" s="202"/>
      <c r="D15" s="64">
        <v>0</v>
      </c>
      <c r="E15" s="64">
        <v>0</v>
      </c>
      <c r="F15" s="87" t="e">
        <v>#REF!</v>
      </c>
      <c r="G15" s="68">
        <v>0</v>
      </c>
      <c r="H15" s="2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16" customFormat="1" ht="18" customHeight="1">
      <c r="A16" s="82" t="s">
        <v>135</v>
      </c>
      <c r="B16" s="83">
        <v>130</v>
      </c>
      <c r="C16" s="201"/>
      <c r="D16" s="65">
        <f>SUM(D17:D22)</f>
        <v>29424048129</v>
      </c>
      <c r="E16" s="65">
        <v>104852668424</v>
      </c>
      <c r="F16" s="65" t="e">
        <v>#REF!</v>
      </c>
      <c r="G16" s="66">
        <v>79331677853</v>
      </c>
      <c r="H16" s="17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s="11" customFormat="1" ht="18" customHeight="1">
      <c r="A17" s="124" t="s">
        <v>136</v>
      </c>
      <c r="B17" s="92">
        <v>131</v>
      </c>
      <c r="C17" s="206"/>
      <c r="D17" s="71">
        <v>9477987755</v>
      </c>
      <c r="E17" s="71">
        <v>97243733164</v>
      </c>
      <c r="F17" s="87" t="e">
        <v>#REF!</v>
      </c>
      <c r="G17" s="93">
        <v>63816570467</v>
      </c>
      <c r="H17" s="181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</row>
    <row r="18" spans="1:20" s="11" customFormat="1" ht="18" customHeight="1">
      <c r="A18" s="124" t="s">
        <v>137</v>
      </c>
      <c r="B18" s="92">
        <v>132</v>
      </c>
      <c r="C18" s="206"/>
      <c r="D18" s="71">
        <v>9728389290</v>
      </c>
      <c r="E18" s="71">
        <v>254800000</v>
      </c>
      <c r="F18" s="87" t="e">
        <v>#REF!</v>
      </c>
      <c r="G18" s="93">
        <v>7738522585</v>
      </c>
      <c r="H18" s="181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</row>
    <row r="19" spans="1:21" ht="18" customHeight="1">
      <c r="A19" s="124" t="s">
        <v>138</v>
      </c>
      <c r="B19" s="91">
        <v>133</v>
      </c>
      <c r="C19" s="202"/>
      <c r="D19" s="64">
        <v>6091481589</v>
      </c>
      <c r="E19" s="64">
        <v>1525070500</v>
      </c>
      <c r="F19" s="87" t="e">
        <v>#REF!</v>
      </c>
      <c r="G19" s="68">
        <v>5774699186</v>
      </c>
      <c r="H19" s="29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</row>
    <row r="20" spans="1:20" s="2" customFormat="1" ht="18" customHeight="1">
      <c r="A20" s="124" t="s">
        <v>139</v>
      </c>
      <c r="B20" s="91">
        <v>134</v>
      </c>
      <c r="C20" s="207"/>
      <c r="D20" s="73"/>
      <c r="E20" s="73"/>
      <c r="F20" s="87" t="e">
        <v>#REF!</v>
      </c>
      <c r="G20" s="94"/>
      <c r="H20" s="29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8" customHeight="1">
      <c r="A21" s="124" t="s">
        <v>140</v>
      </c>
      <c r="B21" s="91">
        <v>135</v>
      </c>
      <c r="C21" s="202" t="s">
        <v>2</v>
      </c>
      <c r="D21" s="64">
        <v>4126189495</v>
      </c>
      <c r="E21" s="64">
        <v>5829064760</v>
      </c>
      <c r="F21" s="87" t="e">
        <v>#REF!</v>
      </c>
      <c r="G21" s="68">
        <v>2001885615</v>
      </c>
      <c r="H21" s="2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8" ht="18" customHeight="1">
      <c r="A22" s="124" t="s">
        <v>141</v>
      </c>
      <c r="B22" s="91">
        <v>139</v>
      </c>
      <c r="C22" s="202"/>
      <c r="D22" s="64">
        <v>0</v>
      </c>
      <c r="E22" s="96">
        <v>0</v>
      </c>
      <c r="F22" s="87" t="e">
        <v>#REF!</v>
      </c>
      <c r="G22" s="144">
        <v>0</v>
      </c>
      <c r="H22" s="29"/>
    </row>
    <row r="23" spans="1:20" s="16" customFormat="1" ht="18" customHeight="1">
      <c r="A23" s="82" t="s">
        <v>142</v>
      </c>
      <c r="B23" s="83">
        <v>140</v>
      </c>
      <c r="C23" s="201"/>
      <c r="D23" s="65">
        <v>109818651152.40001</v>
      </c>
      <c r="E23" s="65">
        <v>112298161589</v>
      </c>
      <c r="F23" s="65" t="e">
        <v>#REF!</v>
      </c>
      <c r="G23" s="66">
        <v>49504064388</v>
      </c>
      <c r="H23" s="2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8" ht="18" customHeight="1">
      <c r="A24" s="124" t="s">
        <v>143</v>
      </c>
      <c r="B24" s="91">
        <v>141</v>
      </c>
      <c r="C24" s="202" t="s">
        <v>104</v>
      </c>
      <c r="D24" s="64">
        <v>109818651152.40001</v>
      </c>
      <c r="E24" s="64">
        <v>112298161589</v>
      </c>
      <c r="F24" s="87" t="e">
        <v>#REF!</v>
      </c>
      <c r="G24" s="68">
        <v>49504064388</v>
      </c>
      <c r="H24" s="180"/>
    </row>
    <row r="25" spans="1:8" ht="18" customHeight="1">
      <c r="A25" s="124" t="s">
        <v>144</v>
      </c>
      <c r="B25" s="91">
        <v>149</v>
      </c>
      <c r="C25" s="202"/>
      <c r="D25" s="95">
        <v>0</v>
      </c>
      <c r="E25" s="64">
        <v>0</v>
      </c>
      <c r="F25" s="87" t="e">
        <v>#REF!</v>
      </c>
      <c r="G25" s="68">
        <v>0</v>
      </c>
      <c r="H25" s="29"/>
    </row>
    <row r="26" spans="1:8" ht="18" customHeight="1">
      <c r="A26" s="82" t="s">
        <v>145</v>
      </c>
      <c r="B26" s="83">
        <v>150</v>
      </c>
      <c r="C26" s="201"/>
      <c r="D26" s="69">
        <f>D27+D28+D29+D30</f>
        <v>4882556165</v>
      </c>
      <c r="E26" s="58">
        <v>179816707</v>
      </c>
      <c r="F26" s="84" t="e">
        <v>#REF!</v>
      </c>
      <c r="G26" s="66">
        <v>2480654057</v>
      </c>
      <c r="H26" s="29"/>
    </row>
    <row r="27" spans="1:8" ht="18" customHeight="1">
      <c r="A27" s="124" t="s">
        <v>146</v>
      </c>
      <c r="B27" s="91">
        <v>151</v>
      </c>
      <c r="C27" s="202"/>
      <c r="D27" s="64">
        <v>0</v>
      </c>
      <c r="E27" s="64">
        <v>179816707</v>
      </c>
      <c r="F27" s="87" t="e">
        <v>#REF!</v>
      </c>
      <c r="G27" s="68">
        <v>600294464</v>
      </c>
      <c r="H27" s="29"/>
    </row>
    <row r="28" spans="1:8" ht="18" customHeight="1">
      <c r="A28" s="124" t="s">
        <v>147</v>
      </c>
      <c r="B28" s="91">
        <v>152</v>
      </c>
      <c r="C28" s="202"/>
      <c r="D28" s="64">
        <v>4394590050</v>
      </c>
      <c r="E28" s="64">
        <v>0</v>
      </c>
      <c r="F28" s="87" t="e">
        <v>#REF!</v>
      </c>
      <c r="G28" s="68">
        <v>1880359593</v>
      </c>
      <c r="H28" s="184"/>
    </row>
    <row r="29" spans="1:8" ht="18" customHeight="1">
      <c r="A29" s="124" t="s">
        <v>148</v>
      </c>
      <c r="B29" s="91">
        <v>154</v>
      </c>
      <c r="C29" s="202" t="s">
        <v>102</v>
      </c>
      <c r="D29" s="64"/>
      <c r="E29" s="64"/>
      <c r="F29" s="87"/>
      <c r="G29" s="68"/>
      <c r="H29" s="186"/>
    </row>
    <row r="30" spans="1:8" ht="18" customHeight="1">
      <c r="A30" s="124" t="s">
        <v>149</v>
      </c>
      <c r="B30" s="91">
        <v>158</v>
      </c>
      <c r="C30" s="202"/>
      <c r="D30" s="95">
        <v>487966115</v>
      </c>
      <c r="E30" s="64">
        <v>0</v>
      </c>
      <c r="F30" s="87" t="e">
        <v>#REF!</v>
      </c>
      <c r="G30" s="68">
        <v>0</v>
      </c>
      <c r="H30" s="29"/>
    </row>
    <row r="31" spans="1:8" ht="27.75" customHeight="1">
      <c r="A31" s="198" t="s">
        <v>209</v>
      </c>
      <c r="B31" s="83">
        <v>200</v>
      </c>
      <c r="C31" s="208"/>
      <c r="D31" s="98">
        <f>D32+D38+D53+D56+D61</f>
        <v>429129227116</v>
      </c>
      <c r="E31" s="98">
        <v>370116068558</v>
      </c>
      <c r="F31" s="98" t="e">
        <v>#REF!</v>
      </c>
      <c r="G31" s="141">
        <v>425285964411</v>
      </c>
      <c r="H31" s="29"/>
    </row>
    <row r="32" spans="1:8" ht="18" customHeight="1">
      <c r="A32" s="82" t="s">
        <v>150</v>
      </c>
      <c r="B32" s="83">
        <v>210</v>
      </c>
      <c r="C32" s="201"/>
      <c r="D32" s="65">
        <v>0</v>
      </c>
      <c r="E32" s="88">
        <v>800000000</v>
      </c>
      <c r="F32" s="88" t="e">
        <v>#REF!</v>
      </c>
      <c r="G32" s="66">
        <v>0</v>
      </c>
      <c r="H32" s="29"/>
    </row>
    <row r="33" spans="1:8" ht="18" customHeight="1">
      <c r="A33" s="124" t="s">
        <v>151</v>
      </c>
      <c r="B33" s="91">
        <v>211</v>
      </c>
      <c r="C33" s="202"/>
      <c r="D33" s="99">
        <v>0</v>
      </c>
      <c r="E33" s="99">
        <v>0</v>
      </c>
      <c r="F33" s="87" t="e">
        <v>#REF!</v>
      </c>
      <c r="G33" s="100">
        <v>0</v>
      </c>
      <c r="H33" s="29"/>
    </row>
    <row r="34" spans="1:8" ht="18" customHeight="1">
      <c r="A34" s="124" t="s">
        <v>152</v>
      </c>
      <c r="B34" s="91">
        <v>212</v>
      </c>
      <c r="C34" s="202"/>
      <c r="D34" s="99"/>
      <c r="E34" s="99"/>
      <c r="F34" s="87" t="e">
        <v>#REF!</v>
      </c>
      <c r="G34" s="100"/>
      <c r="H34" s="29"/>
    </row>
    <row r="35" spans="1:8" ht="18" customHeight="1">
      <c r="A35" s="124" t="s">
        <v>153</v>
      </c>
      <c r="B35" s="91">
        <v>213</v>
      </c>
      <c r="C35" s="202" t="s">
        <v>103</v>
      </c>
      <c r="D35" s="99">
        <v>0</v>
      </c>
      <c r="E35" s="99">
        <v>0</v>
      </c>
      <c r="F35" s="87" t="e">
        <v>#REF!</v>
      </c>
      <c r="G35" s="100">
        <v>0</v>
      </c>
      <c r="H35" s="29"/>
    </row>
    <row r="36" spans="1:8" ht="18" customHeight="1">
      <c r="A36" s="124" t="s">
        <v>154</v>
      </c>
      <c r="B36" s="91">
        <v>218</v>
      </c>
      <c r="C36" s="202" t="s">
        <v>124</v>
      </c>
      <c r="D36" s="64">
        <v>0</v>
      </c>
      <c r="E36" s="64">
        <v>800000000</v>
      </c>
      <c r="F36" s="87" t="e">
        <v>#REF!</v>
      </c>
      <c r="G36" s="68">
        <v>0</v>
      </c>
      <c r="H36" s="176"/>
    </row>
    <row r="37" spans="1:8" ht="18" customHeight="1">
      <c r="A37" s="124" t="s">
        <v>155</v>
      </c>
      <c r="B37" s="91">
        <v>219</v>
      </c>
      <c r="C37" s="202"/>
      <c r="D37" s="96">
        <v>0</v>
      </c>
      <c r="E37" s="96">
        <v>0</v>
      </c>
      <c r="F37" s="87" t="e">
        <v>#REF!</v>
      </c>
      <c r="G37" s="97">
        <v>0</v>
      </c>
      <c r="H37" s="29"/>
    </row>
    <row r="38" spans="1:8" ht="21.75" customHeight="1">
      <c r="A38" s="82" t="s">
        <v>156</v>
      </c>
      <c r="B38" s="83">
        <v>220</v>
      </c>
      <c r="C38" s="201"/>
      <c r="D38" s="65">
        <f>D39+D44+D47+D50</f>
        <v>422430607852</v>
      </c>
      <c r="E38" s="65">
        <v>368141195571</v>
      </c>
      <c r="F38" s="65" t="e">
        <v>#REF!</v>
      </c>
      <c r="G38" s="66">
        <v>421828725882</v>
      </c>
      <c r="H38" s="29"/>
    </row>
    <row r="39" spans="1:8" ht="18" customHeight="1">
      <c r="A39" s="124" t="s">
        <v>158</v>
      </c>
      <c r="B39" s="101">
        <v>221</v>
      </c>
      <c r="C39" s="202" t="s">
        <v>105</v>
      </c>
      <c r="D39" s="64">
        <f>D40+D41</f>
        <v>401512333801</v>
      </c>
      <c r="E39" s="70">
        <v>364521997273</v>
      </c>
      <c r="F39" s="87" t="e">
        <v>#REF!</v>
      </c>
      <c r="G39" s="68">
        <v>410868158214</v>
      </c>
      <c r="H39" s="29"/>
    </row>
    <row r="40" spans="1:8" ht="18.75" customHeight="1">
      <c r="A40" s="163" t="s">
        <v>159</v>
      </c>
      <c r="B40" s="103">
        <v>222</v>
      </c>
      <c r="C40" s="207"/>
      <c r="D40" s="73">
        <v>826410450276</v>
      </c>
      <c r="E40" s="73">
        <v>635952555581</v>
      </c>
      <c r="F40" s="87" t="e">
        <v>#REF!</v>
      </c>
      <c r="G40" s="94">
        <v>792263068288</v>
      </c>
      <c r="H40" s="29"/>
    </row>
    <row r="41" spans="1:21" s="11" customFormat="1" ht="20.25" customHeight="1" thickBot="1">
      <c r="A41" s="164" t="s">
        <v>160</v>
      </c>
      <c r="B41" s="77">
        <v>223</v>
      </c>
      <c r="C41" s="209"/>
      <c r="D41" s="78">
        <v>-424898116475</v>
      </c>
      <c r="E41" s="79">
        <v>-271430558308</v>
      </c>
      <c r="F41" s="80" t="e">
        <v>#REF!</v>
      </c>
      <c r="G41" s="81">
        <v>-381394910074</v>
      </c>
      <c r="H41" s="181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30"/>
    </row>
    <row r="42" spans="1:20" s="11" customFormat="1" ht="30.75" customHeight="1" thickTop="1">
      <c r="A42" s="145" t="s">
        <v>218</v>
      </c>
      <c r="B42" s="23" t="s">
        <v>219</v>
      </c>
      <c r="C42" s="210" t="s">
        <v>91</v>
      </c>
      <c r="D42" s="23" t="s">
        <v>127</v>
      </c>
      <c r="E42" s="23" t="s">
        <v>216</v>
      </c>
      <c r="F42" s="45" t="s">
        <v>125</v>
      </c>
      <c r="G42" s="46" t="s">
        <v>3</v>
      </c>
      <c r="H42" s="177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8" ht="12.75" customHeight="1">
      <c r="A43" s="41">
        <v>1</v>
      </c>
      <c r="B43" s="22">
        <v>2</v>
      </c>
      <c r="C43" s="203">
        <v>3</v>
      </c>
      <c r="D43" s="22">
        <v>4</v>
      </c>
      <c r="E43" s="22">
        <v>6</v>
      </c>
      <c r="F43" s="47">
        <v>7</v>
      </c>
      <c r="G43" s="24">
        <v>5</v>
      </c>
      <c r="H43" s="29"/>
    </row>
    <row r="44" spans="1:8" ht="17.25" customHeight="1">
      <c r="A44" s="165" t="s">
        <v>161</v>
      </c>
      <c r="B44" s="104">
        <v>224</v>
      </c>
      <c r="C44" s="211" t="s">
        <v>106</v>
      </c>
      <c r="D44" s="105">
        <v>0</v>
      </c>
      <c r="E44" s="106">
        <v>0</v>
      </c>
      <c r="F44" s="107" t="e">
        <v>#REF!</v>
      </c>
      <c r="G44" s="108">
        <v>0</v>
      </c>
      <c r="H44" s="29"/>
    </row>
    <row r="45" spans="1:8" ht="17.25" customHeight="1">
      <c r="A45" s="163" t="s">
        <v>159</v>
      </c>
      <c r="B45" s="91">
        <v>225</v>
      </c>
      <c r="C45" s="202"/>
      <c r="D45" s="73">
        <v>0</v>
      </c>
      <c r="E45" s="73">
        <v>0</v>
      </c>
      <c r="F45" s="87" t="e">
        <v>#REF!</v>
      </c>
      <c r="G45" s="94">
        <v>0</v>
      </c>
      <c r="H45" s="29"/>
    </row>
    <row r="46" spans="1:8" ht="17.25" customHeight="1">
      <c r="A46" s="163" t="s">
        <v>160</v>
      </c>
      <c r="B46" s="91">
        <v>226</v>
      </c>
      <c r="C46" s="202"/>
      <c r="D46" s="112">
        <v>0</v>
      </c>
      <c r="E46" s="112">
        <v>0</v>
      </c>
      <c r="F46" s="87" t="e">
        <v>#REF!</v>
      </c>
      <c r="G46" s="113">
        <v>0</v>
      </c>
      <c r="H46" s="187"/>
    </row>
    <row r="47" spans="1:8" ht="17.25" customHeight="1">
      <c r="A47" s="124" t="s">
        <v>162</v>
      </c>
      <c r="B47" s="101">
        <v>227</v>
      </c>
      <c r="C47" s="202" t="s">
        <v>107</v>
      </c>
      <c r="D47" s="64">
        <v>8118280</v>
      </c>
      <c r="E47" s="70">
        <v>0</v>
      </c>
      <c r="F47" s="87" t="e">
        <v>#REF!</v>
      </c>
      <c r="G47" s="68">
        <v>10118280</v>
      </c>
      <c r="H47" s="29"/>
    </row>
    <row r="48" spans="1:8" ht="17.25" customHeight="1">
      <c r="A48" s="163" t="s">
        <v>159</v>
      </c>
      <c r="B48" s="91">
        <v>228</v>
      </c>
      <c r="C48" s="202"/>
      <c r="D48" s="73">
        <v>427601645</v>
      </c>
      <c r="E48" s="73">
        <v>412601645</v>
      </c>
      <c r="F48" s="87" t="e">
        <v>#REF!</v>
      </c>
      <c r="G48" s="94">
        <v>427601645</v>
      </c>
      <c r="H48" s="29"/>
    </row>
    <row r="49" spans="1:20" s="11" customFormat="1" ht="17.25" customHeight="1">
      <c r="A49" s="163" t="s">
        <v>160</v>
      </c>
      <c r="B49" s="92">
        <v>229</v>
      </c>
      <c r="C49" s="206"/>
      <c r="D49" s="112">
        <v>-419483365</v>
      </c>
      <c r="E49" s="112">
        <v>-412601645</v>
      </c>
      <c r="F49" s="87" t="e">
        <v>#REF!</v>
      </c>
      <c r="G49" s="113">
        <v>-417483365</v>
      </c>
      <c r="H49" s="176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8" ht="17.25" customHeight="1">
      <c r="A50" s="124" t="s">
        <v>163</v>
      </c>
      <c r="B50" s="101">
        <v>230</v>
      </c>
      <c r="C50" s="202" t="s">
        <v>108</v>
      </c>
      <c r="D50" s="64">
        <f>D51+D52</f>
        <v>20910155771</v>
      </c>
      <c r="E50" s="64">
        <v>3619198298</v>
      </c>
      <c r="F50" s="87" t="e">
        <v>#REF!</v>
      </c>
      <c r="G50" s="68">
        <v>10950449388</v>
      </c>
      <c r="H50" s="29"/>
    </row>
    <row r="51" spans="1:8" ht="15.75" customHeight="1">
      <c r="A51" s="163" t="s">
        <v>164</v>
      </c>
      <c r="B51" s="91"/>
      <c r="C51" s="202"/>
      <c r="D51" s="73">
        <v>10842727176</v>
      </c>
      <c r="E51" s="73">
        <v>3607648298</v>
      </c>
      <c r="F51" s="87" t="e">
        <v>#REF!</v>
      </c>
      <c r="G51" s="94">
        <v>7224170062</v>
      </c>
      <c r="H51" s="29"/>
    </row>
    <row r="52" spans="1:8" ht="16.5" customHeight="1">
      <c r="A52" s="163" t="s">
        <v>165</v>
      </c>
      <c r="B52" s="91"/>
      <c r="C52" s="202"/>
      <c r="D52" s="112">
        <v>10067428595</v>
      </c>
      <c r="E52" s="112">
        <v>11550000</v>
      </c>
      <c r="F52" s="87" t="e">
        <v>#REF!</v>
      </c>
      <c r="G52" s="113">
        <v>3726279326</v>
      </c>
      <c r="H52" s="29"/>
    </row>
    <row r="53" spans="1:8" ht="18.75" customHeight="1">
      <c r="A53" s="82" t="s">
        <v>166</v>
      </c>
      <c r="B53" s="83">
        <v>240</v>
      </c>
      <c r="C53" s="202" t="s">
        <v>109</v>
      </c>
      <c r="D53" s="88">
        <v>0</v>
      </c>
      <c r="E53" s="88">
        <v>0</v>
      </c>
      <c r="F53" s="87" t="e">
        <v>#REF!</v>
      </c>
      <c r="G53" s="90">
        <v>0</v>
      </c>
      <c r="H53" s="29"/>
    </row>
    <row r="54" spans="1:8" ht="15">
      <c r="A54" s="163" t="s">
        <v>159</v>
      </c>
      <c r="B54" s="91">
        <v>241</v>
      </c>
      <c r="C54" s="202"/>
      <c r="D54" s="73">
        <v>0</v>
      </c>
      <c r="E54" s="73">
        <v>0</v>
      </c>
      <c r="F54" s="87" t="e">
        <v>#REF!</v>
      </c>
      <c r="G54" s="94">
        <v>0</v>
      </c>
      <c r="H54" s="188"/>
    </row>
    <row r="55" spans="1:8" ht="18" customHeight="1">
      <c r="A55" s="163" t="s">
        <v>160</v>
      </c>
      <c r="B55" s="91">
        <v>242</v>
      </c>
      <c r="C55" s="202"/>
      <c r="D55" s="112">
        <v>0</v>
      </c>
      <c r="E55" s="112">
        <v>0</v>
      </c>
      <c r="F55" s="87" t="e">
        <v>#REF!</v>
      </c>
      <c r="G55" s="113">
        <v>0</v>
      </c>
      <c r="H55" s="29"/>
    </row>
    <row r="56" spans="1:8" ht="18" customHeight="1">
      <c r="A56" s="82" t="s">
        <v>167</v>
      </c>
      <c r="B56" s="83">
        <v>250</v>
      </c>
      <c r="C56" s="201"/>
      <c r="D56" s="65">
        <v>5470000000</v>
      </c>
      <c r="E56" s="55">
        <v>0</v>
      </c>
      <c r="F56" s="87" t="e">
        <v>#REF!</v>
      </c>
      <c r="G56" s="90">
        <v>1800000000</v>
      </c>
      <c r="H56" s="29"/>
    </row>
    <row r="57" spans="1:8" ht="18" customHeight="1">
      <c r="A57" s="124" t="s">
        <v>168</v>
      </c>
      <c r="B57" s="91">
        <v>251</v>
      </c>
      <c r="C57" s="202"/>
      <c r="D57" s="64">
        <v>0</v>
      </c>
      <c r="E57" s="64">
        <v>0</v>
      </c>
      <c r="F57" s="87" t="e">
        <v>#REF!</v>
      </c>
      <c r="G57" s="68">
        <v>0</v>
      </c>
      <c r="H57" s="29"/>
    </row>
    <row r="58" spans="1:8" ht="18" customHeight="1">
      <c r="A58" s="124" t="s">
        <v>169</v>
      </c>
      <c r="B58" s="91">
        <v>252</v>
      </c>
      <c r="C58" s="202"/>
      <c r="D58" s="64">
        <v>2800000000</v>
      </c>
      <c r="E58" s="64">
        <v>0</v>
      </c>
      <c r="F58" s="87" t="e">
        <v>#REF!</v>
      </c>
      <c r="G58" s="68">
        <v>1000000000</v>
      </c>
      <c r="H58" s="29"/>
    </row>
    <row r="59" spans="1:10" ht="18" customHeight="1">
      <c r="A59" s="124" t="s">
        <v>170</v>
      </c>
      <c r="B59" s="91">
        <v>258</v>
      </c>
      <c r="C59" s="202" t="s">
        <v>110</v>
      </c>
      <c r="D59" s="64">
        <v>2670000000</v>
      </c>
      <c r="E59" s="64">
        <v>0</v>
      </c>
      <c r="F59" s="87" t="e">
        <v>#REF!</v>
      </c>
      <c r="G59" s="68">
        <v>800000000</v>
      </c>
      <c r="H59" s="29"/>
      <c r="J59" s="13"/>
    </row>
    <row r="60" spans="1:8" ht="18" customHeight="1">
      <c r="A60" s="124" t="s">
        <v>171</v>
      </c>
      <c r="B60" s="91">
        <v>259</v>
      </c>
      <c r="C60" s="202"/>
      <c r="D60" s="96">
        <v>0</v>
      </c>
      <c r="E60" s="96">
        <v>0</v>
      </c>
      <c r="F60" s="87" t="e">
        <v>#REF!</v>
      </c>
      <c r="G60" s="97">
        <v>0</v>
      </c>
      <c r="H60" s="29"/>
    </row>
    <row r="61" spans="1:8" ht="18" customHeight="1">
      <c r="A61" s="82" t="s">
        <v>172</v>
      </c>
      <c r="B61" s="83">
        <v>260</v>
      </c>
      <c r="C61" s="201"/>
      <c r="D61" s="65">
        <v>1228619264</v>
      </c>
      <c r="E61" s="58">
        <v>1174872987</v>
      </c>
      <c r="F61" s="87" t="e">
        <v>#REF!</v>
      </c>
      <c r="G61" s="57">
        <v>1657238529</v>
      </c>
      <c r="H61" s="29"/>
    </row>
    <row r="62" spans="1:10" ht="18" customHeight="1">
      <c r="A62" s="124" t="s">
        <v>173</v>
      </c>
      <c r="B62" s="91">
        <v>261</v>
      </c>
      <c r="C62" s="202" t="s">
        <v>111</v>
      </c>
      <c r="D62" s="64">
        <v>428619264</v>
      </c>
      <c r="E62" s="64">
        <v>1174872987</v>
      </c>
      <c r="F62" s="87" t="e">
        <v>#REF!</v>
      </c>
      <c r="G62" s="68">
        <v>857238529</v>
      </c>
      <c r="H62" s="29"/>
      <c r="J62" s="13"/>
    </row>
    <row r="63" spans="1:8" ht="18" customHeight="1">
      <c r="A63" s="124" t="s">
        <v>174</v>
      </c>
      <c r="B63" s="91">
        <v>262</v>
      </c>
      <c r="C63" s="202" t="s">
        <v>112</v>
      </c>
      <c r="D63" s="64">
        <v>0</v>
      </c>
      <c r="E63" s="64">
        <v>0</v>
      </c>
      <c r="F63" s="87" t="e">
        <v>#REF!</v>
      </c>
      <c r="G63" s="68">
        <v>0</v>
      </c>
      <c r="H63" s="29"/>
    </row>
    <row r="64" spans="1:10" ht="18" customHeight="1">
      <c r="A64" s="166" t="s">
        <v>175</v>
      </c>
      <c r="B64" s="109">
        <v>268</v>
      </c>
      <c r="C64" s="212"/>
      <c r="D64" s="110">
        <v>800000000</v>
      </c>
      <c r="E64" s="110">
        <v>0</v>
      </c>
      <c r="F64" s="80" t="e">
        <v>#REF!</v>
      </c>
      <c r="G64" s="111">
        <v>800000000</v>
      </c>
      <c r="H64" s="29"/>
      <c r="J64" s="13"/>
    </row>
    <row r="65" spans="1:8" ht="30.75" customHeight="1" thickBot="1">
      <c r="A65" s="25" t="s">
        <v>0</v>
      </c>
      <c r="B65" s="21">
        <v>270</v>
      </c>
      <c r="C65" s="213"/>
      <c r="D65" s="148">
        <f>D31+D9</f>
        <v>605995333625.4</v>
      </c>
      <c r="E65" s="147">
        <v>591020693626</v>
      </c>
      <c r="F65" s="50" t="e">
        <v>#REF!</v>
      </c>
      <c r="G65" s="146">
        <v>564323458751</v>
      </c>
      <c r="H65" s="228"/>
    </row>
    <row r="66" spans="1:8" ht="36" customHeight="1" thickTop="1">
      <c r="A66" s="145" t="s">
        <v>220</v>
      </c>
      <c r="B66" s="23" t="s">
        <v>219</v>
      </c>
      <c r="C66" s="19" t="s">
        <v>91</v>
      </c>
      <c r="D66" s="23" t="s">
        <v>127</v>
      </c>
      <c r="E66" s="23" t="s">
        <v>216</v>
      </c>
      <c r="F66" s="49" t="s">
        <v>125</v>
      </c>
      <c r="G66" s="46" t="s">
        <v>3</v>
      </c>
      <c r="H66" s="29"/>
    </row>
    <row r="67" spans="1:8" ht="12" customHeight="1">
      <c r="A67" s="41">
        <v>1</v>
      </c>
      <c r="B67" s="22">
        <v>2</v>
      </c>
      <c r="C67" s="22">
        <v>3</v>
      </c>
      <c r="D67" s="22">
        <v>4</v>
      </c>
      <c r="E67" s="22">
        <v>4</v>
      </c>
      <c r="F67" s="47"/>
      <c r="G67" s="24">
        <v>5</v>
      </c>
      <c r="H67" s="29"/>
    </row>
    <row r="68" spans="1:8" ht="21" customHeight="1">
      <c r="A68" s="199" t="s">
        <v>1</v>
      </c>
      <c r="B68" s="75">
        <v>300</v>
      </c>
      <c r="C68" s="214"/>
      <c r="D68" s="35">
        <f>D69+D80</f>
        <v>484201553224.1</v>
      </c>
      <c r="E68" s="35">
        <f>E69+E80</f>
        <v>529284075679</v>
      </c>
      <c r="F68" s="35" t="e">
        <f>F69+F80</f>
        <v>#REF!</v>
      </c>
      <c r="G68" s="76">
        <v>451210591367</v>
      </c>
      <c r="H68" s="175"/>
    </row>
    <row r="69" spans="1:8" ht="18" customHeight="1">
      <c r="A69" s="82" t="s">
        <v>176</v>
      </c>
      <c r="B69" s="83">
        <v>310</v>
      </c>
      <c r="C69" s="215"/>
      <c r="D69" s="65">
        <f>D70+D71+D72+D73+D74+D75+D76+D78</f>
        <v>212126269834.1</v>
      </c>
      <c r="E69" s="65">
        <f>E70+E71+E72+E73+E74+E75+E76+E78</f>
        <v>235986441511</v>
      </c>
      <c r="F69" s="65" t="e">
        <f>F70+F71+F72+F73+F74+F75+F76+F78</f>
        <v>#REF!</v>
      </c>
      <c r="G69" s="66">
        <f>SUM(G70:G79)</f>
        <v>214423956598</v>
      </c>
      <c r="H69" s="29"/>
    </row>
    <row r="70" spans="1:8" ht="18" customHeight="1">
      <c r="A70" s="124" t="s">
        <v>177</v>
      </c>
      <c r="B70" s="114">
        <v>311</v>
      </c>
      <c r="C70" s="202" t="s">
        <v>113</v>
      </c>
      <c r="D70" s="226">
        <v>19170808191</v>
      </c>
      <c r="E70" s="64">
        <v>52816786268</v>
      </c>
      <c r="F70" s="87" t="e">
        <f>+#REF!-E70</f>
        <v>#REF!</v>
      </c>
      <c r="G70" s="68">
        <v>32286057755</v>
      </c>
      <c r="H70" s="29"/>
    </row>
    <row r="71" spans="1:128" s="11" customFormat="1" ht="18" customHeight="1">
      <c r="A71" s="167" t="s">
        <v>178</v>
      </c>
      <c r="B71" s="115">
        <v>312</v>
      </c>
      <c r="C71" s="216"/>
      <c r="D71" s="64">
        <v>113395811565</v>
      </c>
      <c r="E71" s="71">
        <v>55853940323</v>
      </c>
      <c r="F71" s="87" t="e">
        <f>+#REF!-E71</f>
        <v>#REF!</v>
      </c>
      <c r="G71" s="93">
        <v>107134439945</v>
      </c>
      <c r="H71" s="181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0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90"/>
      <c r="CY71" s="190"/>
      <c r="CZ71" s="190"/>
      <c r="DA71" s="190"/>
      <c r="DB71" s="190"/>
      <c r="DC71" s="190"/>
      <c r="DD71" s="190"/>
      <c r="DE71" s="190"/>
      <c r="DF71" s="190"/>
      <c r="DG71" s="190"/>
      <c r="DH71" s="190"/>
      <c r="DI71" s="190"/>
      <c r="DJ71" s="190"/>
      <c r="DK71" s="190"/>
      <c r="DL71" s="190"/>
      <c r="DM71" s="190"/>
      <c r="DN71" s="190"/>
      <c r="DO71" s="190"/>
      <c r="DP71" s="190"/>
      <c r="DQ71" s="190"/>
      <c r="DR71" s="190"/>
      <c r="DS71" s="190"/>
      <c r="DT71" s="190"/>
      <c r="DU71" s="190"/>
      <c r="DV71" s="190"/>
      <c r="DW71" s="190"/>
      <c r="DX71" s="190"/>
    </row>
    <row r="72" spans="1:128" s="11" customFormat="1" ht="18" customHeight="1">
      <c r="A72" s="167" t="s">
        <v>179</v>
      </c>
      <c r="B72" s="115">
        <v>313</v>
      </c>
      <c r="C72" s="216"/>
      <c r="D72" s="64">
        <v>4427562794</v>
      </c>
      <c r="E72" s="71">
        <v>44405225</v>
      </c>
      <c r="F72" s="87" t="e">
        <f>+#REF!-E72</f>
        <v>#REF!</v>
      </c>
      <c r="G72" s="93">
        <v>1603023940</v>
      </c>
      <c r="H72" s="181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0"/>
      <c r="DF72" s="190"/>
      <c r="DG72" s="190"/>
      <c r="DH72" s="190"/>
      <c r="DI72" s="190"/>
      <c r="DJ72" s="190"/>
      <c r="DK72" s="190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190"/>
      <c r="DW72" s="190"/>
      <c r="DX72" s="190"/>
    </row>
    <row r="73" spans="1:8" ht="18" customHeight="1">
      <c r="A73" s="124" t="s">
        <v>180</v>
      </c>
      <c r="B73" s="114">
        <v>314</v>
      </c>
      <c r="C73" s="202" t="s">
        <v>114</v>
      </c>
      <c r="D73" s="64">
        <v>1867034429</v>
      </c>
      <c r="E73" s="64">
        <v>8370321184</v>
      </c>
      <c r="F73" s="87" t="e">
        <f>+#REF!-E73</f>
        <v>#REF!</v>
      </c>
      <c r="G73" s="68">
        <v>4381129557</v>
      </c>
      <c r="H73" s="29"/>
    </row>
    <row r="74" spans="1:8" ht="18" customHeight="1">
      <c r="A74" s="124" t="s">
        <v>181</v>
      </c>
      <c r="B74" s="114">
        <v>315</v>
      </c>
      <c r="C74" s="217"/>
      <c r="D74" s="64">
        <v>21115603847</v>
      </c>
      <c r="E74" s="64">
        <v>23115236646</v>
      </c>
      <c r="F74" s="87" t="e">
        <f>+#REF!-E74</f>
        <v>#REF!</v>
      </c>
      <c r="G74" s="68">
        <v>44546125459</v>
      </c>
      <c r="H74" s="29"/>
    </row>
    <row r="75" spans="1:8" ht="18" customHeight="1">
      <c r="A75" s="124" t="s">
        <v>182</v>
      </c>
      <c r="B75" s="114">
        <v>316</v>
      </c>
      <c r="C75" s="202" t="s">
        <v>115</v>
      </c>
      <c r="D75" s="64">
        <v>42305015568</v>
      </c>
      <c r="E75" s="64">
        <f>1818019714-1780318800</f>
        <v>37700914</v>
      </c>
      <c r="F75" s="87" t="e">
        <f>+#REF!-E75</f>
        <v>#REF!</v>
      </c>
      <c r="G75" s="68">
        <v>45001073</v>
      </c>
      <c r="H75" s="29"/>
    </row>
    <row r="76" spans="1:20" s="11" customFormat="1" ht="18" customHeight="1">
      <c r="A76" s="124" t="s">
        <v>183</v>
      </c>
      <c r="B76" s="115">
        <v>317</v>
      </c>
      <c r="C76" s="216"/>
      <c r="D76" s="64">
        <v>8275578340</v>
      </c>
      <c r="E76" s="71">
        <v>92423404215</v>
      </c>
      <c r="F76" s="87" t="e">
        <f>+#REF!-E76</f>
        <v>#REF!</v>
      </c>
      <c r="G76" s="68">
        <v>14952079021</v>
      </c>
      <c r="H76" s="185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s="11" customFormat="1" ht="18" customHeight="1">
      <c r="A77" s="124" t="s">
        <v>186</v>
      </c>
      <c r="B77" s="115">
        <v>318</v>
      </c>
      <c r="C77" s="216"/>
      <c r="D77" s="64">
        <v>0</v>
      </c>
      <c r="E77" s="71"/>
      <c r="F77" s="87" t="e">
        <f>+#REF!-E77</f>
        <v>#REF!</v>
      </c>
      <c r="G77" s="93"/>
      <c r="H77" s="176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1" ht="18" customHeight="1">
      <c r="A78" s="124" t="s">
        <v>187</v>
      </c>
      <c r="B78" s="114">
        <v>319</v>
      </c>
      <c r="C78" s="202" t="s">
        <v>116</v>
      </c>
      <c r="D78" s="64">
        <v>1568855100.1</v>
      </c>
      <c r="E78" s="64">
        <v>3324646736</v>
      </c>
      <c r="F78" s="87" t="e">
        <f>+#REF!-E78</f>
        <v>#REF!</v>
      </c>
      <c r="G78" s="68">
        <v>9476099848</v>
      </c>
      <c r="H78" s="29"/>
      <c r="U78" s="1"/>
    </row>
    <row r="79" spans="1:21" ht="18" customHeight="1">
      <c r="A79" s="124" t="s">
        <v>188</v>
      </c>
      <c r="B79" s="114">
        <v>320</v>
      </c>
      <c r="C79" s="217"/>
      <c r="D79" s="64">
        <v>0</v>
      </c>
      <c r="E79" s="64"/>
      <c r="F79" s="87" t="e">
        <f>+#REF!-E79</f>
        <v>#REF!</v>
      </c>
      <c r="G79" s="116"/>
      <c r="H79" s="178"/>
      <c r="U79" s="1"/>
    </row>
    <row r="80" spans="1:8" ht="20.25" customHeight="1">
      <c r="A80" s="82" t="s">
        <v>93</v>
      </c>
      <c r="B80" s="83">
        <v>330</v>
      </c>
      <c r="C80" s="215"/>
      <c r="D80" s="65">
        <f>D81+D82+D83+D86+D87+D88+D89</f>
        <v>272075283390</v>
      </c>
      <c r="E80" s="65">
        <f>E81+E82+E83+E86+E87+E88+E89</f>
        <v>293297634168</v>
      </c>
      <c r="F80" s="65" t="e">
        <f>F81+F82+F83+F86+F87+F88+F89</f>
        <v>#REF!</v>
      </c>
      <c r="G80" s="66">
        <v>236786634769</v>
      </c>
      <c r="H80" s="191"/>
    </row>
    <row r="81" spans="1:8" ht="15.75" customHeight="1">
      <c r="A81" s="124" t="s">
        <v>184</v>
      </c>
      <c r="B81" s="114">
        <v>331</v>
      </c>
      <c r="C81" s="217"/>
      <c r="D81" s="64"/>
      <c r="E81" s="64">
        <v>0</v>
      </c>
      <c r="F81" s="87" t="e">
        <f>+#REF!-E81</f>
        <v>#REF!</v>
      </c>
      <c r="G81" s="68">
        <v>0</v>
      </c>
      <c r="H81" s="29"/>
    </row>
    <row r="82" spans="1:20" s="11" customFormat="1" ht="19.5" customHeight="1">
      <c r="A82" s="124" t="s">
        <v>92</v>
      </c>
      <c r="B82" s="115">
        <v>332</v>
      </c>
      <c r="C82" s="216" t="s">
        <v>117</v>
      </c>
      <c r="D82" s="71"/>
      <c r="E82" s="71">
        <v>170362306278</v>
      </c>
      <c r="F82" s="87" t="e">
        <f>+#REF!-E82</f>
        <v>#REF!</v>
      </c>
      <c r="G82" s="93"/>
      <c r="H82" s="181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</row>
    <row r="83" spans="1:8" ht="17.25" customHeight="1" thickBot="1">
      <c r="A83" s="170" t="s">
        <v>185</v>
      </c>
      <c r="B83" s="171">
        <v>333</v>
      </c>
      <c r="C83" s="218"/>
      <c r="D83" s="172"/>
      <c r="E83" s="172">
        <v>0</v>
      </c>
      <c r="F83" s="173" t="e">
        <f>+#REF!-E83</f>
        <v>#REF!</v>
      </c>
      <c r="G83" s="174">
        <v>0</v>
      </c>
      <c r="H83" s="29"/>
    </row>
    <row r="84" spans="1:8" ht="28.5" customHeight="1" thickTop="1">
      <c r="A84" s="168" t="s">
        <v>220</v>
      </c>
      <c r="B84" s="48" t="s">
        <v>219</v>
      </c>
      <c r="C84" s="60" t="s">
        <v>91</v>
      </c>
      <c r="D84" s="23" t="s">
        <v>127</v>
      </c>
      <c r="E84" s="48" t="s">
        <v>216</v>
      </c>
      <c r="F84" s="49" t="s">
        <v>125</v>
      </c>
      <c r="G84" s="169" t="s">
        <v>3</v>
      </c>
      <c r="H84" s="29"/>
    </row>
    <row r="85" spans="1:8" ht="13.5" customHeight="1">
      <c r="A85" s="41">
        <v>1</v>
      </c>
      <c r="B85" s="22">
        <v>2</v>
      </c>
      <c r="C85" s="22">
        <v>3</v>
      </c>
      <c r="D85" s="22">
        <v>4</v>
      </c>
      <c r="E85" s="22">
        <v>4</v>
      </c>
      <c r="F85" s="47"/>
      <c r="G85" s="24">
        <v>5</v>
      </c>
      <c r="H85" s="29"/>
    </row>
    <row r="86" spans="1:8" ht="18" customHeight="1">
      <c r="A86" s="36" t="s">
        <v>189</v>
      </c>
      <c r="B86" s="117">
        <v>334</v>
      </c>
      <c r="C86" s="219" t="s">
        <v>118</v>
      </c>
      <c r="D86" s="226">
        <v>269436836264</v>
      </c>
      <c r="E86" s="20">
        <v>121155009090</v>
      </c>
      <c r="F86" s="107" t="e">
        <v>#REF!</v>
      </c>
      <c r="G86" s="42">
        <v>235080372432</v>
      </c>
      <c r="H86" s="29"/>
    </row>
    <row r="87" spans="1:8" ht="18" customHeight="1">
      <c r="A87" s="85" t="s">
        <v>190</v>
      </c>
      <c r="B87" s="120">
        <v>335</v>
      </c>
      <c r="C87" s="220" t="s">
        <v>112</v>
      </c>
      <c r="D87" s="64">
        <v>0</v>
      </c>
      <c r="E87" s="64">
        <v>0</v>
      </c>
      <c r="F87" s="87" t="e">
        <v>#REF!</v>
      </c>
      <c r="G87" s="68">
        <v>0</v>
      </c>
      <c r="H87" s="29"/>
    </row>
    <row r="88" spans="1:8" ht="18" customHeight="1">
      <c r="A88" s="85" t="s">
        <v>97</v>
      </c>
      <c r="B88" s="120">
        <v>336</v>
      </c>
      <c r="C88" s="220"/>
      <c r="D88" s="62">
        <v>2638447126</v>
      </c>
      <c r="E88" s="64">
        <v>1780318800</v>
      </c>
      <c r="F88" s="87" t="e">
        <v>#REF!</v>
      </c>
      <c r="G88" s="68">
        <v>1706262337</v>
      </c>
      <c r="H88" s="29"/>
    </row>
    <row r="89" spans="1:8" ht="18" customHeight="1">
      <c r="A89" s="85" t="s">
        <v>191</v>
      </c>
      <c r="B89" s="120">
        <v>337</v>
      </c>
      <c r="C89" s="220"/>
      <c r="D89" s="64"/>
      <c r="E89" s="64"/>
      <c r="F89" s="87" t="e">
        <v>#REF!</v>
      </c>
      <c r="G89" s="68"/>
      <c r="H89" s="29"/>
    </row>
    <row r="90" spans="1:8" ht="18" customHeight="1">
      <c r="A90" s="198" t="s">
        <v>192</v>
      </c>
      <c r="B90" s="83">
        <v>400</v>
      </c>
      <c r="C90" s="215"/>
      <c r="D90" s="98">
        <v>122344884401</v>
      </c>
      <c r="E90" s="98">
        <v>61736617947</v>
      </c>
      <c r="F90" s="98" t="e">
        <v>#REF!</v>
      </c>
      <c r="G90" s="141">
        <v>113112867384</v>
      </c>
      <c r="H90" s="175"/>
    </row>
    <row r="91" spans="1:8" ht="20.25" customHeight="1">
      <c r="A91" s="82" t="s">
        <v>193</v>
      </c>
      <c r="B91" s="83">
        <v>410</v>
      </c>
      <c r="C91" s="215" t="s">
        <v>119</v>
      </c>
      <c r="D91" s="65">
        <f>SUM(D92:D102)</f>
        <v>114337531903</v>
      </c>
      <c r="E91" s="65">
        <v>53731310941</v>
      </c>
      <c r="F91" s="65" t="e">
        <v>#REF!</v>
      </c>
      <c r="G91" s="66">
        <v>104239904121</v>
      </c>
      <c r="H91" s="175"/>
    </row>
    <row r="92" spans="1:8" ht="18" customHeight="1">
      <c r="A92" s="85" t="s">
        <v>194</v>
      </c>
      <c r="B92" s="114">
        <v>411</v>
      </c>
      <c r="C92" s="217"/>
      <c r="D92" s="71">
        <v>91000000000</v>
      </c>
      <c r="E92" s="64">
        <v>48928703448</v>
      </c>
      <c r="F92" s="87" t="e">
        <v>#REF!</v>
      </c>
      <c r="G92" s="68">
        <v>91000000000</v>
      </c>
      <c r="H92" s="175"/>
    </row>
    <row r="93" spans="1:8" ht="15.75" customHeight="1">
      <c r="A93" s="85" t="s">
        <v>195</v>
      </c>
      <c r="B93" s="114">
        <v>412</v>
      </c>
      <c r="C93" s="217"/>
      <c r="D93" s="64">
        <v>0</v>
      </c>
      <c r="E93" s="64">
        <v>0</v>
      </c>
      <c r="F93" s="87" t="e">
        <v>#REF!</v>
      </c>
      <c r="G93" s="68">
        <v>0</v>
      </c>
      <c r="H93" s="194"/>
    </row>
    <row r="94" spans="1:8" ht="15.75" customHeight="1">
      <c r="A94" s="85" t="s">
        <v>196</v>
      </c>
      <c r="B94" s="114">
        <v>413</v>
      </c>
      <c r="C94" s="217"/>
      <c r="D94" s="67">
        <v>2733275221</v>
      </c>
      <c r="E94" s="64">
        <v>0</v>
      </c>
      <c r="F94" s="87" t="e">
        <v>#REF!</v>
      </c>
      <c r="G94" s="68">
        <v>1122547021</v>
      </c>
      <c r="H94" s="193"/>
    </row>
    <row r="95" spans="1:8" ht="15.75" customHeight="1">
      <c r="A95" s="85" t="s">
        <v>197</v>
      </c>
      <c r="B95" s="114">
        <v>414</v>
      </c>
      <c r="C95" s="217"/>
      <c r="D95" s="64">
        <v>0</v>
      </c>
      <c r="E95" s="64">
        <v>0</v>
      </c>
      <c r="F95" s="87" t="e">
        <v>#REF!</v>
      </c>
      <c r="G95" s="68">
        <v>0</v>
      </c>
      <c r="H95" s="29"/>
    </row>
    <row r="96" spans="1:8" ht="15.75" customHeight="1">
      <c r="A96" s="85" t="s">
        <v>198</v>
      </c>
      <c r="B96" s="114">
        <v>415</v>
      </c>
      <c r="C96" s="217"/>
      <c r="D96" s="64">
        <v>0</v>
      </c>
      <c r="E96" s="64">
        <v>0</v>
      </c>
      <c r="F96" s="87" t="e">
        <v>#REF!</v>
      </c>
      <c r="G96" s="68">
        <v>0</v>
      </c>
      <c r="H96" s="29"/>
    </row>
    <row r="97" spans="1:8" ht="15.75" customHeight="1">
      <c r="A97" s="85" t="s">
        <v>199</v>
      </c>
      <c r="B97" s="114">
        <v>416</v>
      </c>
      <c r="C97" s="217"/>
      <c r="D97" s="64">
        <v>0</v>
      </c>
      <c r="E97" s="64">
        <v>0</v>
      </c>
      <c r="F97" s="87" t="e">
        <v>#REF!</v>
      </c>
      <c r="G97" s="63">
        <v>0</v>
      </c>
      <c r="H97" s="29"/>
    </row>
    <row r="98" spans="1:8" ht="15.75" customHeight="1">
      <c r="A98" s="85" t="s">
        <v>200</v>
      </c>
      <c r="B98" s="114">
        <v>417</v>
      </c>
      <c r="C98" s="217"/>
      <c r="D98" s="64">
        <v>14905851900</v>
      </c>
      <c r="E98" s="64">
        <v>1814765136</v>
      </c>
      <c r="F98" s="87" t="e">
        <v>#REF!</v>
      </c>
      <c r="G98" s="68">
        <v>11817357100</v>
      </c>
      <c r="H98" s="29"/>
    </row>
    <row r="99" spans="1:8" ht="15.75" customHeight="1">
      <c r="A99" s="85" t="s">
        <v>120</v>
      </c>
      <c r="B99" s="114">
        <v>418</v>
      </c>
      <c r="C99" s="217"/>
      <c r="D99" s="64">
        <v>0</v>
      </c>
      <c r="E99" s="64">
        <v>2987842357</v>
      </c>
      <c r="F99" s="87" t="e">
        <v>#REF!</v>
      </c>
      <c r="G99" s="121">
        <v>0</v>
      </c>
      <c r="H99" s="29"/>
    </row>
    <row r="100" spans="1:8" ht="15.75" customHeight="1">
      <c r="A100" s="85" t="s">
        <v>201</v>
      </c>
      <c r="B100" s="114">
        <v>419</v>
      </c>
      <c r="C100" s="217"/>
      <c r="D100" s="64">
        <v>114750000</v>
      </c>
      <c r="E100" s="62">
        <v>0</v>
      </c>
      <c r="F100" s="87" t="e">
        <v>#REF!</v>
      </c>
      <c r="G100" s="63">
        <v>300000000</v>
      </c>
      <c r="H100" s="29"/>
    </row>
    <row r="101" spans="1:8" ht="18" customHeight="1">
      <c r="A101" s="85" t="s">
        <v>4</v>
      </c>
      <c r="B101" s="114">
        <v>420</v>
      </c>
      <c r="C101" s="217"/>
      <c r="D101" s="64">
        <v>5583654782</v>
      </c>
      <c r="E101" s="122">
        <v>0</v>
      </c>
      <c r="F101" s="87" t="e">
        <v>#REF!</v>
      </c>
      <c r="G101" s="123">
        <v>0</v>
      </c>
      <c r="H101" s="29"/>
    </row>
    <row r="102" spans="1:20" ht="18" customHeight="1">
      <c r="A102" s="124" t="s">
        <v>202</v>
      </c>
      <c r="B102" s="114">
        <v>421</v>
      </c>
      <c r="C102" s="217"/>
      <c r="D102" s="64">
        <v>0</v>
      </c>
      <c r="E102" s="122"/>
      <c r="F102" s="87" t="e">
        <v>#REF!</v>
      </c>
      <c r="G102" s="123">
        <v>0</v>
      </c>
      <c r="H102" s="195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</row>
    <row r="103" spans="1:8" ht="27" customHeight="1">
      <c r="A103" s="82" t="s">
        <v>203</v>
      </c>
      <c r="B103" s="83">
        <v>430</v>
      </c>
      <c r="C103" s="215"/>
      <c r="D103" s="125">
        <f>D104+D108</f>
        <v>7456248498</v>
      </c>
      <c r="E103" s="58">
        <v>8005307006</v>
      </c>
      <c r="F103" s="87" t="e">
        <v>#REF!</v>
      </c>
      <c r="G103" s="126">
        <v>8872963263</v>
      </c>
      <c r="H103" s="179"/>
    </row>
    <row r="104" spans="1:8" ht="15">
      <c r="A104" s="85" t="s">
        <v>204</v>
      </c>
      <c r="B104" s="114">
        <v>431</v>
      </c>
      <c r="C104" s="217"/>
      <c r="D104" s="127">
        <v>7456248498</v>
      </c>
      <c r="E104" s="74">
        <v>4309002910</v>
      </c>
      <c r="F104" s="128" t="e">
        <v>#REF!</v>
      </c>
      <c r="G104" s="129">
        <v>8872963263</v>
      </c>
      <c r="H104" s="29"/>
    </row>
    <row r="105" spans="1:20" s="31" customFormat="1" ht="16.5" customHeight="1">
      <c r="A105" s="102" t="s">
        <v>205</v>
      </c>
      <c r="B105" s="130"/>
      <c r="C105" s="221"/>
      <c r="D105" s="131">
        <v>1034645240</v>
      </c>
      <c r="E105" s="132">
        <v>169783377</v>
      </c>
      <c r="F105" s="128" t="e">
        <v>#REF!</v>
      </c>
      <c r="G105" s="133">
        <v>1994545240</v>
      </c>
      <c r="H105" s="29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31" customFormat="1" ht="16.5" customHeight="1">
      <c r="A106" s="102" t="s">
        <v>206</v>
      </c>
      <c r="B106" s="130"/>
      <c r="C106" s="221"/>
      <c r="D106" s="131">
        <v>2517860503</v>
      </c>
      <c r="E106" s="132">
        <v>274924932</v>
      </c>
      <c r="F106" s="128" t="e">
        <v>#REF!</v>
      </c>
      <c r="G106" s="133">
        <v>3396891268</v>
      </c>
      <c r="H106" s="29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s="31" customFormat="1" ht="16.5" customHeight="1">
      <c r="A107" s="102" t="s">
        <v>207</v>
      </c>
      <c r="B107" s="130"/>
      <c r="C107" s="221"/>
      <c r="D107" s="131">
        <v>3903742755</v>
      </c>
      <c r="E107" s="132">
        <v>3864294601</v>
      </c>
      <c r="F107" s="128" t="e">
        <v>#REF!</v>
      </c>
      <c r="G107" s="133">
        <v>3481526755</v>
      </c>
      <c r="H107" s="29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8" ht="15">
      <c r="A108" s="85" t="s">
        <v>96</v>
      </c>
      <c r="B108" s="114">
        <v>422</v>
      </c>
      <c r="C108" s="217" t="s">
        <v>121</v>
      </c>
      <c r="D108" s="127">
        <v>0</v>
      </c>
      <c r="E108" s="74">
        <v>3864294601</v>
      </c>
      <c r="F108" s="128" t="e">
        <v>#REF!</v>
      </c>
      <c r="G108" s="129"/>
      <c r="H108" s="225"/>
    </row>
    <row r="109" spans="1:8" ht="18" customHeight="1">
      <c r="A109" s="224" t="s">
        <v>208</v>
      </c>
      <c r="B109" s="118">
        <v>423</v>
      </c>
      <c r="C109" s="222"/>
      <c r="D109" s="152">
        <v>0</v>
      </c>
      <c r="E109" s="151">
        <v>3798043579</v>
      </c>
      <c r="F109" s="61" t="e">
        <v>#REF!</v>
      </c>
      <c r="G109" s="119">
        <v>0</v>
      </c>
      <c r="H109" s="29"/>
    </row>
    <row r="110" spans="1:8" ht="27" customHeight="1" thickBot="1">
      <c r="A110" s="197" t="s">
        <v>217</v>
      </c>
      <c r="B110" s="21">
        <v>440</v>
      </c>
      <c r="C110" s="223"/>
      <c r="D110" s="148">
        <f>D103+D91+D80+D69</f>
        <v>605995333625.1</v>
      </c>
      <c r="E110" s="149">
        <v>591020693626</v>
      </c>
      <c r="F110" s="51" t="e">
        <v>#REF!</v>
      </c>
      <c r="G110" s="146">
        <v>564323458751</v>
      </c>
      <c r="H110" s="175"/>
    </row>
    <row r="111" ht="16.5" thickTop="1"/>
    <row r="112" spans="4:7" ht="21" customHeight="1">
      <c r="D112" s="1"/>
      <c r="E112" s="1"/>
      <c r="F112" s="1"/>
      <c r="G112" s="1"/>
    </row>
  </sheetData>
  <mergeCells count="5">
    <mergeCell ref="C2:G2"/>
    <mergeCell ref="A4:G4"/>
    <mergeCell ref="A5:G5"/>
    <mergeCell ref="C6:G6"/>
    <mergeCell ref="B3:G3"/>
  </mergeCells>
  <printOptions/>
  <pageMargins left="0.85" right="0.21" top="0.17" bottom="0.2" header="0.17" footer="0.2"/>
  <pageSetup horizontalDpi="600" verticalDpi="600" orientation="portrait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 s="9"/>
      <c r="C1"/>
    </row>
    <row r="2" ht="15.75" thickBot="1">
      <c r="A2" s="9"/>
    </row>
    <row r="3" spans="1:3" ht="15.75" thickBot="1">
      <c r="A3" s="9"/>
      <c r="C3" s="9"/>
    </row>
    <row r="4" spans="1:3" ht="15">
      <c r="A4" s="9"/>
      <c r="C4" s="10"/>
    </row>
    <row r="5" ht="15">
      <c r="C5" s="10"/>
    </row>
    <row r="6" ht="15.75" thickBot="1">
      <c r="C6" s="10"/>
    </row>
    <row r="7" spans="1:3" ht="15">
      <c r="A7" s="10"/>
      <c r="C7" s="10"/>
    </row>
    <row r="8" spans="1:3" ht="15">
      <c r="A8" s="10"/>
      <c r="C8" s="10"/>
    </row>
    <row r="9" spans="1:3" ht="15">
      <c r="A9" s="10"/>
      <c r="C9" s="10"/>
    </row>
    <row r="10" spans="1:3" ht="15">
      <c r="A10" s="10"/>
      <c r="C10" s="10"/>
    </row>
    <row r="11" spans="1:3" ht="15.75" thickBot="1">
      <c r="A11" s="10"/>
      <c r="C11" s="10"/>
    </row>
    <row r="12" ht="15">
      <c r="C12" s="10"/>
    </row>
    <row r="13" ht="15.75" thickBot="1">
      <c r="C13" s="10"/>
    </row>
    <row r="14" spans="1:3" ht="15.75" thickBot="1">
      <c r="A14" s="9"/>
      <c r="C14" s="10"/>
    </row>
    <row r="15" ht="15">
      <c r="A15" s="10"/>
    </row>
    <row r="16" ht="15.75" thickBot="1">
      <c r="A16" s="10"/>
    </row>
    <row r="17" spans="1:3" ht="15.75" thickBot="1">
      <c r="A17" s="10"/>
      <c r="C17" s="9"/>
    </row>
    <row r="18" ht="15">
      <c r="C18" s="10"/>
    </row>
    <row r="19" ht="15">
      <c r="C19" s="10"/>
    </row>
    <row r="20" spans="1:3" ht="15">
      <c r="A20" s="10"/>
      <c r="C20" s="10"/>
    </row>
    <row r="21" spans="1:3" ht="15">
      <c r="A21" s="10"/>
      <c r="C21" s="10"/>
    </row>
    <row r="22" spans="1:3" ht="15">
      <c r="A22" s="10"/>
      <c r="C22" s="10"/>
    </row>
    <row r="23" spans="1:3" ht="15">
      <c r="A23" s="10"/>
      <c r="C23" s="10"/>
    </row>
    <row r="24" ht="15">
      <c r="A24" s="10"/>
    </row>
    <row r="25" ht="15">
      <c r="A25" s="10"/>
    </row>
    <row r="26" spans="1:3" ht="15.75" thickBot="1">
      <c r="A26" s="10"/>
      <c r="C26" s="10"/>
    </row>
    <row r="27" spans="1:3" ht="15">
      <c r="A27" s="10"/>
      <c r="C27" s="10"/>
    </row>
    <row r="28" spans="1:3" ht="15">
      <c r="A28" s="10"/>
      <c r="C28" s="10"/>
    </row>
    <row r="29" spans="1:3" ht="15">
      <c r="A29" s="10"/>
      <c r="C29" s="10"/>
    </row>
    <row r="30" spans="1:3" ht="15">
      <c r="A30" s="10"/>
      <c r="C30" s="10"/>
    </row>
    <row r="31" spans="1:3" ht="15">
      <c r="A31" s="10"/>
      <c r="C31" s="10"/>
    </row>
    <row r="32" spans="1:3" ht="15">
      <c r="A32" s="10"/>
      <c r="C32" s="10"/>
    </row>
    <row r="33" spans="1:3" ht="15">
      <c r="A33" s="10"/>
      <c r="C33" s="10"/>
    </row>
    <row r="34" spans="1:3" ht="15">
      <c r="A34" s="10"/>
      <c r="C34" s="10"/>
    </row>
    <row r="35" spans="1:3" ht="15">
      <c r="A35" s="10"/>
      <c r="C35" s="10"/>
    </row>
    <row r="36" spans="1:3" ht="15">
      <c r="A36" s="10"/>
      <c r="C36" s="10"/>
    </row>
    <row r="37" ht="15">
      <c r="A37" s="10"/>
    </row>
    <row r="38" ht="15">
      <c r="A38" s="10"/>
    </row>
    <row r="39" spans="1:3" ht="15">
      <c r="A39" s="10"/>
      <c r="C39" s="10"/>
    </row>
    <row r="40" spans="1:3" ht="15">
      <c r="A40" s="10"/>
      <c r="C40" s="10"/>
    </row>
    <row r="41" spans="1:3" ht="15">
      <c r="A41" s="10"/>
      <c r="C41" s="10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79">
      <selection activeCell="G81" sqref="G81:G83"/>
    </sheetView>
  </sheetViews>
  <sheetFormatPr defaultColWidth="8.796875" defaultRowHeight="15"/>
  <cols>
    <col min="1" max="1" width="5.8984375" style="0" customWidth="1"/>
    <col min="2" max="2" width="44.69921875" style="0" customWidth="1"/>
    <col min="3" max="3" width="14.5" style="0" hidden="1" customWidth="1"/>
    <col min="4" max="4" width="11.69921875" style="38" hidden="1" customWidth="1"/>
    <col min="5" max="5" width="17.3984375" style="38" customWidth="1"/>
    <col min="6" max="6" width="16.09765625" style="0" customWidth="1"/>
    <col min="7" max="7" width="15.09765625" style="0" bestFit="1" customWidth="1"/>
    <col min="8" max="8" width="12.3984375" style="0" bestFit="1" customWidth="1"/>
  </cols>
  <sheetData>
    <row r="1" spans="1:5" s="3" customFormat="1" ht="16.5" customHeight="1" thickBot="1" thickTop="1">
      <c r="A1" s="34" t="s">
        <v>58</v>
      </c>
      <c r="B1" s="160"/>
      <c r="C1" s="34"/>
      <c r="D1" s="37"/>
      <c r="E1" s="52"/>
    </row>
    <row r="2" spans="1:5" s="3" customFormat="1" ht="15.75" customHeight="1" thickTop="1">
      <c r="A2" s="3" t="s">
        <v>59</v>
      </c>
      <c r="B2" s="161"/>
      <c r="C2" s="264"/>
      <c r="D2" s="264"/>
      <c r="E2" s="264"/>
    </row>
    <row r="3" spans="1:5" s="3" customFormat="1" ht="17.25" customHeight="1">
      <c r="A3" s="3" t="s">
        <v>60</v>
      </c>
      <c r="B3" s="162"/>
      <c r="C3" s="296"/>
      <c r="D3" s="296"/>
      <c r="E3" s="296"/>
    </row>
    <row r="4" spans="1:5" s="3" customFormat="1" ht="17.25" customHeight="1">
      <c r="A4" s="227" t="s">
        <v>6</v>
      </c>
      <c r="B4" s="162"/>
      <c r="C4" s="280"/>
      <c r="D4" s="280"/>
      <c r="E4" s="280"/>
    </row>
    <row r="5" spans="1:5" s="3" customFormat="1" ht="17.25" customHeight="1">
      <c r="A5" s="227" t="s">
        <v>7</v>
      </c>
      <c r="B5" s="162"/>
      <c r="C5" s="280"/>
      <c r="D5" s="280"/>
      <c r="E5" s="280"/>
    </row>
    <row r="6" spans="1:6" s="5" customFormat="1" ht="33" customHeight="1">
      <c r="A6" s="297" t="s">
        <v>5</v>
      </c>
      <c r="B6" s="297"/>
      <c r="C6" s="297"/>
      <c r="D6" s="297"/>
      <c r="E6" s="297"/>
      <c r="F6" s="297"/>
    </row>
    <row r="7" spans="1:6" s="5" customFormat="1" ht="17.25" customHeight="1">
      <c r="A7" s="298" t="s">
        <v>226</v>
      </c>
      <c r="B7" s="298"/>
      <c r="C7" s="298"/>
      <c r="D7" s="298"/>
      <c r="E7" s="298"/>
      <c r="F7" s="298"/>
    </row>
    <row r="8" spans="1:5" ht="24.75" customHeight="1" thickBot="1">
      <c r="A8" s="54" t="s">
        <v>57</v>
      </c>
      <c r="C8" s="299"/>
      <c r="D8" s="299"/>
      <c r="E8" s="299"/>
    </row>
    <row r="9" spans="1:6" ht="25.5" customHeight="1" thickTop="1">
      <c r="A9" s="248" t="s">
        <v>223</v>
      </c>
      <c r="B9" s="247" t="s">
        <v>126</v>
      </c>
      <c r="C9" s="249" t="s">
        <v>216</v>
      </c>
      <c r="D9" s="232" t="s">
        <v>125</v>
      </c>
      <c r="E9" s="247" t="s">
        <v>26</v>
      </c>
      <c r="F9" s="245" t="s">
        <v>27</v>
      </c>
    </row>
    <row r="10" spans="1:6" ht="13.5" customHeight="1">
      <c r="A10" s="250">
        <v>1</v>
      </c>
      <c r="B10" s="22">
        <v>2</v>
      </c>
      <c r="C10" s="22">
        <v>6</v>
      </c>
      <c r="D10" s="233">
        <v>7</v>
      </c>
      <c r="E10" s="22">
        <v>3</v>
      </c>
      <c r="F10" s="246">
        <v>4</v>
      </c>
    </row>
    <row r="11" spans="1:6" ht="18" customHeight="1">
      <c r="A11" s="251" t="s">
        <v>222</v>
      </c>
      <c r="B11" s="260" t="s">
        <v>31</v>
      </c>
      <c r="C11" s="35" t="e">
        <f>C12+C13+C14+C15+C16</f>
        <v>#REF!</v>
      </c>
      <c r="D11" s="234" t="e">
        <f>D12+D13+D14+D15+D16</f>
        <v>#REF!</v>
      </c>
      <c r="E11" s="311">
        <f>E12+E13+E14+E15+E16</f>
        <v>139037494340</v>
      </c>
      <c r="F11" s="311">
        <f>F12+F13+F14+F15+F16</f>
        <v>176866106509.40002</v>
      </c>
    </row>
    <row r="12" spans="1:6" s="16" customFormat="1" ht="18" customHeight="1">
      <c r="A12" s="252">
        <v>1</v>
      </c>
      <c r="B12" s="265" t="s">
        <v>28</v>
      </c>
      <c r="C12" s="58">
        <v>3573978348</v>
      </c>
      <c r="D12" s="235" t="e">
        <f>+#REF!-C12</f>
        <v>#REF!</v>
      </c>
      <c r="E12" s="56">
        <f>'Bang CDKT'!G10</f>
        <v>7721098042</v>
      </c>
      <c r="F12" s="56">
        <f>'Bang CDKT'!D10</f>
        <v>32740851063</v>
      </c>
    </row>
    <row r="13" spans="1:6" s="16" customFormat="1" ht="18" customHeight="1">
      <c r="A13" s="252">
        <v>2</v>
      </c>
      <c r="B13" s="265" t="s">
        <v>61</v>
      </c>
      <c r="C13" s="55">
        <v>0</v>
      </c>
      <c r="D13" s="236" t="e">
        <f>+#REF!-C13</f>
        <v>#REF!</v>
      </c>
      <c r="E13" s="99">
        <f>'Bang CDKT'!G13</f>
        <v>0</v>
      </c>
      <c r="F13" s="99">
        <f>'Bang CDKT'!D13</f>
        <v>0</v>
      </c>
    </row>
    <row r="14" spans="1:6" s="16" customFormat="1" ht="18" customHeight="1">
      <c r="A14" s="252">
        <v>3</v>
      </c>
      <c r="B14" s="265" t="s">
        <v>29</v>
      </c>
      <c r="C14" s="65" t="e">
        <f>#REF!+#REF!+#REF!+#REF!+#REF!</f>
        <v>#REF!</v>
      </c>
      <c r="D14" s="237" t="e">
        <f>#REF!+#REF!+#REF!+#REF!+#REF!</f>
        <v>#REF!</v>
      </c>
      <c r="E14" s="56">
        <f>'Bang CDKT'!G16</f>
        <v>79331677853</v>
      </c>
      <c r="F14" s="56">
        <f>'Bang CDKT'!D16</f>
        <v>29424048129</v>
      </c>
    </row>
    <row r="15" spans="1:6" s="16" customFormat="1" ht="18" customHeight="1">
      <c r="A15" s="252">
        <v>4</v>
      </c>
      <c r="B15" s="265" t="s">
        <v>30</v>
      </c>
      <c r="C15" s="65" t="e">
        <f>#REF!+#REF!</f>
        <v>#REF!</v>
      </c>
      <c r="D15" s="237" t="e">
        <f>#REF!+#REF!</f>
        <v>#REF!</v>
      </c>
      <c r="E15" s="56">
        <f>'Bang CDKT'!G23</f>
        <v>49504064388</v>
      </c>
      <c r="F15" s="56">
        <f>'Bang CDKT'!D23</f>
        <v>109818651152.40001</v>
      </c>
    </row>
    <row r="16" spans="1:6" ht="18" customHeight="1">
      <c r="A16" s="252">
        <v>5</v>
      </c>
      <c r="B16" s="265" t="s">
        <v>62</v>
      </c>
      <c r="C16" s="58">
        <v>179816707</v>
      </c>
      <c r="D16" s="235" t="e">
        <f>+#REF!-C16</f>
        <v>#REF!</v>
      </c>
      <c r="E16" s="56">
        <f>'Bang CDKT'!G26</f>
        <v>2480654057</v>
      </c>
      <c r="F16" s="56">
        <f>'Bang CDKT'!D26</f>
        <v>4882556165</v>
      </c>
    </row>
    <row r="17" spans="1:6" ht="18" customHeight="1">
      <c r="A17" s="253" t="s">
        <v>221</v>
      </c>
      <c r="B17" s="261" t="s">
        <v>32</v>
      </c>
      <c r="C17" s="98">
        <f>C18+C19+C24+C25+C26</f>
        <v>370116068558</v>
      </c>
      <c r="D17" s="238" t="e">
        <f>D18+D19+D24+D25+D26</f>
        <v>#REF!</v>
      </c>
      <c r="E17" s="58">
        <f>E18+E19+E24+E25+E26</f>
        <v>425285964411</v>
      </c>
      <c r="F17" s="58">
        <f>F18+F19+F24+F25+F26</f>
        <v>429129227116</v>
      </c>
    </row>
    <row r="18" spans="1:6" ht="18" customHeight="1">
      <c r="A18" s="252">
        <v>1</v>
      </c>
      <c r="B18" s="265" t="s">
        <v>37</v>
      </c>
      <c r="C18" s="88">
        <v>800000000</v>
      </c>
      <c r="D18" s="239" t="e">
        <f>+#REF!-C18</f>
        <v>#REF!</v>
      </c>
      <c r="E18" s="56">
        <f>'Bang CDKT'!G32</f>
        <v>0</v>
      </c>
      <c r="F18" s="56">
        <f>'Bang CDKT'!D32</f>
        <v>0</v>
      </c>
    </row>
    <row r="19" spans="1:6" ht="18" customHeight="1">
      <c r="A19" s="252">
        <v>2</v>
      </c>
      <c r="B19" s="265" t="s">
        <v>38</v>
      </c>
      <c r="C19" s="65">
        <f>C20+C21+C22+C23</f>
        <v>368141195571</v>
      </c>
      <c r="D19" s="237" t="e">
        <f>D20+D21+D22+D23</f>
        <v>#REF!</v>
      </c>
      <c r="E19" s="56">
        <f>SUM(E20:E23)</f>
        <v>421828725882</v>
      </c>
      <c r="F19" s="56">
        <f>SUM(F20:F23)</f>
        <v>422430607852</v>
      </c>
    </row>
    <row r="20" spans="1:6" s="2" customFormat="1" ht="18" customHeight="1">
      <c r="A20" s="254"/>
      <c r="B20" s="159" t="s">
        <v>33</v>
      </c>
      <c r="C20" s="139">
        <v>364521997273</v>
      </c>
      <c r="D20" s="240" t="e">
        <f>+#REF!-C20</f>
        <v>#REF!</v>
      </c>
      <c r="E20" s="312">
        <f>'Bang CDKT'!G39</f>
        <v>410868158214</v>
      </c>
      <c r="F20" s="312">
        <f>'Bang CDKT'!D39</f>
        <v>401512333801</v>
      </c>
    </row>
    <row r="21" spans="1:6" s="2" customFormat="1" ht="18" customHeight="1">
      <c r="A21" s="255"/>
      <c r="B21" s="257" t="s">
        <v>34</v>
      </c>
      <c r="C21" s="231">
        <v>0</v>
      </c>
      <c r="D21" s="241" t="e">
        <f>+#REF!-C21</f>
        <v>#REF!</v>
      </c>
      <c r="E21" s="313">
        <v>0</v>
      </c>
      <c r="F21" s="313">
        <v>0</v>
      </c>
    </row>
    <row r="22" spans="1:6" s="2" customFormat="1" ht="18" customHeight="1">
      <c r="A22" s="254"/>
      <c r="B22" s="159" t="s">
        <v>35</v>
      </c>
      <c r="C22" s="139">
        <v>0</v>
      </c>
      <c r="D22" s="240" t="e">
        <f>+#REF!-C22</f>
        <v>#REF!</v>
      </c>
      <c r="E22" s="312">
        <f>'Bang CDKT'!G47</f>
        <v>10118280</v>
      </c>
      <c r="F22" s="312">
        <f>'Bang CDKT'!D47</f>
        <v>8118280</v>
      </c>
    </row>
    <row r="23" spans="1:6" s="2" customFormat="1" ht="18" customHeight="1">
      <c r="A23" s="254"/>
      <c r="B23" s="159" t="s">
        <v>36</v>
      </c>
      <c r="C23" s="72">
        <v>3619198298</v>
      </c>
      <c r="D23" s="240" t="e">
        <f>+#REF!-C23</f>
        <v>#REF!</v>
      </c>
      <c r="E23" s="312">
        <f>'Bang CDKT'!G50</f>
        <v>10950449388</v>
      </c>
      <c r="F23" s="312">
        <f>'Bang CDKT'!D50</f>
        <v>20910155771</v>
      </c>
    </row>
    <row r="24" spans="1:6" ht="18" customHeight="1">
      <c r="A24" s="252">
        <v>3</v>
      </c>
      <c r="B24" s="265" t="s">
        <v>41</v>
      </c>
      <c r="C24" s="88">
        <v>0</v>
      </c>
      <c r="D24" s="242" t="e">
        <f>+#REF!-C24</f>
        <v>#REF!</v>
      </c>
      <c r="E24" s="99">
        <f>'Bang CDKT'!G53</f>
        <v>0</v>
      </c>
      <c r="F24" s="99">
        <f>'Bang CDKT'!D53</f>
        <v>0</v>
      </c>
    </row>
    <row r="25" spans="1:6" ht="18" customHeight="1">
      <c r="A25" s="252">
        <v>4</v>
      </c>
      <c r="B25" s="265" t="s">
        <v>39</v>
      </c>
      <c r="C25" s="55">
        <v>0</v>
      </c>
      <c r="D25" s="242" t="e">
        <f>+#REF!-C25</f>
        <v>#REF!</v>
      </c>
      <c r="E25" s="56">
        <f>'Bang CDKT'!G56</f>
        <v>1800000000</v>
      </c>
      <c r="F25" s="56">
        <f>'Bang CDKT'!D56</f>
        <v>5470000000</v>
      </c>
    </row>
    <row r="26" spans="1:6" ht="18" customHeight="1">
      <c r="A26" s="256">
        <v>5</v>
      </c>
      <c r="B26" s="266" t="s">
        <v>40</v>
      </c>
      <c r="C26" s="230">
        <v>1174872987</v>
      </c>
      <c r="D26" s="243" t="e">
        <f>+#REF!-C26</f>
        <v>#REF!</v>
      </c>
      <c r="E26" s="56">
        <f>'Bang CDKT'!G61</f>
        <v>1657238529</v>
      </c>
      <c r="F26" s="56">
        <f>'Bang CDKT'!D61</f>
        <v>1228619264</v>
      </c>
    </row>
    <row r="27" spans="1:6" ht="22.5" customHeight="1">
      <c r="A27" s="268" t="s">
        <v>225</v>
      </c>
      <c r="B27" s="276" t="s">
        <v>0</v>
      </c>
      <c r="C27" s="229" t="e">
        <f>C11+C17</f>
        <v>#REF!</v>
      </c>
      <c r="D27" s="267" t="e">
        <f>D11+D17</f>
        <v>#REF!</v>
      </c>
      <c r="E27" s="314">
        <f>E17+E11</f>
        <v>564323458751</v>
      </c>
      <c r="F27" s="314">
        <f>F17+F11</f>
        <v>605995333625.4</v>
      </c>
    </row>
    <row r="28" spans="1:6" ht="18" customHeight="1">
      <c r="A28" s="251" t="s">
        <v>90</v>
      </c>
      <c r="B28" s="260" t="s">
        <v>42</v>
      </c>
      <c r="C28" s="35" t="e">
        <f>C29+C30</f>
        <v>#REF!</v>
      </c>
      <c r="D28" s="234" t="e">
        <f>D29+D30</f>
        <v>#REF!</v>
      </c>
      <c r="E28" s="311">
        <f>E29+E30</f>
        <v>451210591367</v>
      </c>
      <c r="F28" s="311">
        <f>F29+F30</f>
        <v>484201553224.1</v>
      </c>
    </row>
    <row r="29" spans="1:6" ht="18" customHeight="1">
      <c r="A29" s="253">
        <v>1</v>
      </c>
      <c r="B29" s="265" t="s">
        <v>43</v>
      </c>
      <c r="C29" s="65" t="e">
        <f>#REF!+#REF!+#REF!+#REF!+#REF!+#REF!+#REF!+#REF!</f>
        <v>#REF!</v>
      </c>
      <c r="D29" s="237" t="e">
        <f>#REF!+#REF!+#REF!+#REF!+#REF!+#REF!+#REF!+#REF!</f>
        <v>#REF!</v>
      </c>
      <c r="E29" s="56">
        <f>'Bang CDKT'!G69</f>
        <v>214423956598</v>
      </c>
      <c r="F29" s="56">
        <f>'Bang CDKT'!D69</f>
        <v>212126269834.1</v>
      </c>
    </row>
    <row r="30" spans="1:6" ht="18" customHeight="1">
      <c r="A30" s="253">
        <v>2</v>
      </c>
      <c r="B30" s="265" t="s">
        <v>44</v>
      </c>
      <c r="C30" s="65" t="e">
        <f>#REF!+#REF!+#REF!+#REF!+#REF!+#REF!+#REF!</f>
        <v>#REF!</v>
      </c>
      <c r="D30" s="237" t="e">
        <f>#REF!+#REF!+#REF!+#REF!+#REF!+#REF!+#REF!</f>
        <v>#REF!</v>
      </c>
      <c r="E30" s="56">
        <f>'Bang CDKT'!G80</f>
        <v>236786634769</v>
      </c>
      <c r="F30" s="56">
        <f>'Bang CDKT'!D80</f>
        <v>272075283390</v>
      </c>
    </row>
    <row r="31" spans="1:6" ht="18" customHeight="1">
      <c r="A31" s="253" t="s">
        <v>48</v>
      </c>
      <c r="B31" s="260" t="s">
        <v>45</v>
      </c>
      <c r="C31" s="98">
        <f>C32+C44</f>
        <v>61736617947</v>
      </c>
      <c r="D31" s="238" t="e">
        <f>D32+D44</f>
        <v>#REF!</v>
      </c>
      <c r="E31" s="311">
        <f>E32+E44</f>
        <v>113112867384</v>
      </c>
      <c r="F31" s="311">
        <f>F32+F44</f>
        <v>121793780401</v>
      </c>
    </row>
    <row r="32" spans="1:6" ht="18" customHeight="1">
      <c r="A32" s="253">
        <v>1</v>
      </c>
      <c r="B32" s="265" t="s">
        <v>46</v>
      </c>
      <c r="C32" s="65">
        <f>C33+C34+C36+C37+C38+C39+C40+C41+C42</f>
        <v>53731310941</v>
      </c>
      <c r="D32" s="237" t="e">
        <f>D33+D34+D36+D37+D38+D39+D40+D41+D42</f>
        <v>#REF!</v>
      </c>
      <c r="E32" s="58">
        <f>SUM(E33:E43)</f>
        <v>104239904121</v>
      </c>
      <c r="F32" s="58">
        <f>SUM(F33:F43)</f>
        <v>114337531903</v>
      </c>
    </row>
    <row r="33" spans="1:6" s="2" customFormat="1" ht="18" customHeight="1">
      <c r="A33" s="269"/>
      <c r="B33" s="259" t="s">
        <v>50</v>
      </c>
      <c r="C33" s="72">
        <v>48928703448</v>
      </c>
      <c r="D33" s="240" t="e">
        <f>+#REF!-C33</f>
        <v>#REF!</v>
      </c>
      <c r="E33" s="312">
        <f>'Bang CDKT'!G92</f>
        <v>91000000000</v>
      </c>
      <c r="F33" s="312">
        <f>'Bang CDKT'!D92</f>
        <v>91000000000</v>
      </c>
    </row>
    <row r="34" spans="1:6" s="2" customFormat="1" ht="18" customHeight="1">
      <c r="A34" s="269"/>
      <c r="B34" s="259" t="s">
        <v>51</v>
      </c>
      <c r="C34" s="72">
        <v>0</v>
      </c>
      <c r="D34" s="240" t="e">
        <f>+#REF!-C34</f>
        <v>#REF!</v>
      </c>
      <c r="E34" s="312">
        <f>'Bang CDKT'!G93</f>
        <v>0</v>
      </c>
      <c r="F34" s="312">
        <f>'Bang CDKT'!D93</f>
        <v>0</v>
      </c>
    </row>
    <row r="35" spans="1:6" s="2" customFormat="1" ht="18" customHeight="1">
      <c r="A35" s="269"/>
      <c r="B35" s="259" t="s">
        <v>52</v>
      </c>
      <c r="C35" s="72">
        <v>0</v>
      </c>
      <c r="D35" s="240" t="e">
        <f>+#REF!-C35</f>
        <v>#REF!</v>
      </c>
      <c r="E35" s="312">
        <f>'Bang CDKT'!G94</f>
        <v>1122547021</v>
      </c>
      <c r="F35" s="312">
        <f>'Bang CDKT'!D94</f>
        <v>2733275221</v>
      </c>
    </row>
    <row r="36" spans="1:6" s="2" customFormat="1" ht="18" customHeight="1">
      <c r="A36" s="269"/>
      <c r="B36" s="262" t="s">
        <v>53</v>
      </c>
      <c r="C36" s="72">
        <v>0</v>
      </c>
      <c r="D36" s="240" t="e">
        <f>+#REF!-C36</f>
        <v>#REF!</v>
      </c>
      <c r="E36" s="312">
        <f>'Bang CDKT'!G95</f>
        <v>0</v>
      </c>
      <c r="F36" s="312">
        <f>'Bang CDKT'!D95</f>
        <v>0</v>
      </c>
    </row>
    <row r="37" spans="1:6" s="2" customFormat="1" ht="18" customHeight="1">
      <c r="A37" s="269"/>
      <c r="B37" s="259" t="s">
        <v>64</v>
      </c>
      <c r="C37" s="72">
        <v>0</v>
      </c>
      <c r="D37" s="240" t="e">
        <f>+#REF!-C37</f>
        <v>#REF!</v>
      </c>
      <c r="E37" s="312">
        <f>'Bang CDKT'!G96</f>
        <v>0</v>
      </c>
      <c r="F37" s="312">
        <f>'Bang CDKT'!D96</f>
        <v>0</v>
      </c>
    </row>
    <row r="38" spans="1:6" s="2" customFormat="1" ht="18" customHeight="1">
      <c r="A38" s="269"/>
      <c r="B38" s="259" t="s">
        <v>54</v>
      </c>
      <c r="C38" s="72">
        <v>0</v>
      </c>
      <c r="D38" s="240" t="e">
        <f>+#REF!-C38</f>
        <v>#REF!</v>
      </c>
      <c r="E38" s="312">
        <f>'Bang CDKT'!G97</f>
        <v>0</v>
      </c>
      <c r="F38" s="312">
        <f>'Bang CDKT'!D97</f>
        <v>0</v>
      </c>
    </row>
    <row r="39" spans="1:6" s="2" customFormat="1" ht="18" customHeight="1">
      <c r="A39" s="269"/>
      <c r="B39" s="259" t="s">
        <v>63</v>
      </c>
      <c r="C39" s="72">
        <v>1814765136</v>
      </c>
      <c r="D39" s="240" t="e">
        <f>+#REF!-C39</f>
        <v>#REF!</v>
      </c>
      <c r="E39" s="312">
        <f>'Bang CDKT'!G98</f>
        <v>11817357100</v>
      </c>
      <c r="F39" s="312">
        <f>'Bang CDKT'!D98</f>
        <v>14905851900</v>
      </c>
    </row>
    <row r="40" spans="1:6" s="2" customFormat="1" ht="18" customHeight="1">
      <c r="A40" s="269"/>
      <c r="B40" s="259" t="s">
        <v>65</v>
      </c>
      <c r="C40" s="72">
        <v>2987842357</v>
      </c>
      <c r="D40" s="240" t="e">
        <f>+#REF!-C40</f>
        <v>#REF!</v>
      </c>
      <c r="E40" s="312">
        <f>'Bang CDKT'!G99</f>
        <v>0</v>
      </c>
      <c r="F40" s="312">
        <f>'Bang CDKT'!D99</f>
        <v>0</v>
      </c>
    </row>
    <row r="41" spans="1:6" s="2" customFormat="1" ht="18" customHeight="1">
      <c r="A41" s="269"/>
      <c r="B41" s="259" t="s">
        <v>66</v>
      </c>
      <c r="C41" s="263">
        <v>0</v>
      </c>
      <c r="D41" s="240" t="e">
        <f>+#REF!-C41</f>
        <v>#REF!</v>
      </c>
      <c r="E41" s="312">
        <f>'Bang CDKT'!G100</f>
        <v>300000000</v>
      </c>
      <c r="F41" s="312">
        <f>'Bang CDKT'!D100</f>
        <v>114750000</v>
      </c>
    </row>
    <row r="42" spans="1:6" s="2" customFormat="1" ht="18" customHeight="1">
      <c r="A42" s="269"/>
      <c r="B42" s="259" t="s">
        <v>67</v>
      </c>
      <c r="C42" s="122">
        <v>0</v>
      </c>
      <c r="D42" s="240" t="e">
        <f>+#REF!-C42</f>
        <v>#REF!</v>
      </c>
      <c r="E42" s="312">
        <f>'Bang CDKT'!G101</f>
        <v>0</v>
      </c>
      <c r="F42" s="312">
        <f>'Bang CDKT'!D101</f>
        <v>5583654782</v>
      </c>
    </row>
    <row r="43" spans="1:6" s="2" customFormat="1" ht="18" customHeight="1">
      <c r="A43" s="269"/>
      <c r="B43" s="159" t="s">
        <v>68</v>
      </c>
      <c r="C43" s="122"/>
      <c r="D43" s="240" t="e">
        <f>+#REF!-C43</f>
        <v>#REF!</v>
      </c>
      <c r="E43" s="312">
        <f>'Bang CDKT'!G102</f>
        <v>0</v>
      </c>
      <c r="F43" s="312">
        <f>'Bang CDKT'!D102</f>
        <v>0</v>
      </c>
    </row>
    <row r="44" spans="1:6" ht="21" customHeight="1">
      <c r="A44" s="253">
        <v>2</v>
      </c>
      <c r="B44" s="265" t="s">
        <v>47</v>
      </c>
      <c r="C44" s="58">
        <v>8005307006</v>
      </c>
      <c r="D44" s="242" t="e">
        <f>+#REF!-C44</f>
        <v>#REF!</v>
      </c>
      <c r="E44" s="315">
        <f>SUM(E45:E47)</f>
        <v>8872963263</v>
      </c>
      <c r="F44" s="315">
        <f>SUM(F45:F47)</f>
        <v>7456248498</v>
      </c>
    </row>
    <row r="45" spans="1:6" ht="18" customHeight="1">
      <c r="A45" s="253"/>
      <c r="B45" s="258" t="s">
        <v>49</v>
      </c>
      <c r="C45" s="74">
        <v>4309002910</v>
      </c>
      <c r="D45" s="244" t="e">
        <f>+#REF!-C45</f>
        <v>#REF!</v>
      </c>
      <c r="E45" s="316">
        <f>'Bang CDKT'!G104</f>
        <v>8872963263</v>
      </c>
      <c r="F45" s="316">
        <f>'Bang CDKT'!D104</f>
        <v>7456248498</v>
      </c>
    </row>
    <row r="46" spans="1:6" ht="18" customHeight="1">
      <c r="A46" s="253"/>
      <c r="B46" s="258" t="s">
        <v>55</v>
      </c>
      <c r="C46" s="74">
        <v>3864294601</v>
      </c>
      <c r="D46" s="244" t="e">
        <f>+#REF!-C46</f>
        <v>#REF!</v>
      </c>
      <c r="E46" s="316">
        <f>'Bang CDKT'!G108</f>
        <v>0</v>
      </c>
      <c r="F46" s="316">
        <f>'Bang CDKT'!D108</f>
        <v>0</v>
      </c>
    </row>
    <row r="47" spans="1:6" ht="18" customHeight="1">
      <c r="A47" s="270"/>
      <c r="B47" s="271" t="s">
        <v>56</v>
      </c>
      <c r="C47" s="272">
        <v>3798043579</v>
      </c>
      <c r="D47" s="273" t="e">
        <f>+#REF!-C47</f>
        <v>#REF!</v>
      </c>
      <c r="E47" s="317">
        <f>'Bang CDKT'!G109</f>
        <v>0</v>
      </c>
      <c r="F47" s="317">
        <f>'Bang CDKT'!D109</f>
        <v>0</v>
      </c>
    </row>
    <row r="48" spans="1:6" ht="24" customHeight="1" thickBot="1">
      <c r="A48" s="277"/>
      <c r="B48" s="278" t="s">
        <v>217</v>
      </c>
      <c r="C48" s="147" t="e">
        <f>C28+C31</f>
        <v>#REF!</v>
      </c>
      <c r="D48" s="279" t="e">
        <f>D28+D31</f>
        <v>#REF!</v>
      </c>
      <c r="E48" s="318">
        <f>E28+E31</f>
        <v>564323458751</v>
      </c>
      <c r="F48" s="318">
        <f>F28+F31</f>
        <v>605995333625.1</v>
      </c>
    </row>
    <row r="49" spans="3:8" ht="21" customHeight="1" thickTop="1">
      <c r="C49" s="1"/>
      <c r="D49" s="1"/>
      <c r="E49" s="59"/>
      <c r="F49" s="59"/>
      <c r="G49" s="59"/>
      <c r="H49" s="59"/>
    </row>
    <row r="50" spans="1:8" ht="38.25" customHeight="1" thickBot="1">
      <c r="A50" s="54" t="s">
        <v>85</v>
      </c>
      <c r="B50" s="28"/>
      <c r="E50" s="281"/>
      <c r="F50" s="281"/>
      <c r="G50" s="38"/>
      <c r="H50" s="1"/>
    </row>
    <row r="51" spans="1:6" ht="34.5" customHeight="1" thickTop="1">
      <c r="A51" s="248" t="s">
        <v>86</v>
      </c>
      <c r="B51" s="247" t="s">
        <v>87</v>
      </c>
      <c r="C51" s="249" t="s">
        <v>98</v>
      </c>
      <c r="D51" s="232" t="s">
        <v>95</v>
      </c>
      <c r="E51" s="247" t="s">
        <v>88</v>
      </c>
      <c r="F51" s="245" t="s">
        <v>89</v>
      </c>
    </row>
    <row r="52" spans="1:6" ht="15">
      <c r="A52" s="43">
        <v>1</v>
      </c>
      <c r="B52" s="44">
        <v>2</v>
      </c>
      <c r="C52" s="44">
        <v>3</v>
      </c>
      <c r="D52" s="44"/>
      <c r="E52" s="44">
        <v>4</v>
      </c>
      <c r="F52" s="275"/>
    </row>
    <row r="53" spans="1:6" ht="20.25" customHeight="1">
      <c r="A53" s="134">
        <v>1</v>
      </c>
      <c r="B53" s="134" t="s">
        <v>69</v>
      </c>
      <c r="C53" s="135">
        <v>25</v>
      </c>
      <c r="D53" s="136"/>
      <c r="E53" s="303">
        <v>280565886894</v>
      </c>
      <c r="F53" s="304">
        <v>644883773181</v>
      </c>
    </row>
    <row r="54" spans="1:6" ht="20.25" customHeight="1">
      <c r="A54" s="138">
        <v>2</v>
      </c>
      <c r="B54" s="138" t="s">
        <v>70</v>
      </c>
      <c r="C54" s="137"/>
      <c r="D54" s="56" t="e">
        <f>CHOOSE($J$13,K54,L54,M54,N54,O54,P54,Q54,R54,S54,T54,U54,V54)</f>
        <v>#VALUE!</v>
      </c>
      <c r="E54" s="305"/>
      <c r="F54" s="304"/>
    </row>
    <row r="55" spans="1:6" ht="20.25" customHeight="1">
      <c r="A55" s="134">
        <v>3</v>
      </c>
      <c r="B55" s="138" t="s">
        <v>78</v>
      </c>
      <c r="C55" s="137"/>
      <c r="D55" s="56">
        <f>D53</f>
        <v>0</v>
      </c>
      <c r="E55" s="305">
        <f>E53</f>
        <v>280565886894</v>
      </c>
      <c r="F55" s="304">
        <f>F53</f>
        <v>644883773181</v>
      </c>
    </row>
    <row r="56" spans="1:6" ht="20.25" customHeight="1">
      <c r="A56" s="138">
        <v>4</v>
      </c>
      <c r="B56" s="138" t="s">
        <v>71</v>
      </c>
      <c r="C56" s="137">
        <v>28</v>
      </c>
      <c r="D56" s="56"/>
      <c r="E56" s="305">
        <v>257864265429</v>
      </c>
      <c r="F56" s="306">
        <v>558144515758</v>
      </c>
    </row>
    <row r="57" spans="1:6" s="5" customFormat="1" ht="20.25" customHeight="1">
      <c r="A57" s="291">
        <v>5</v>
      </c>
      <c r="B57" s="155" t="s">
        <v>79</v>
      </c>
      <c r="C57" s="157"/>
      <c r="D57" s="58">
        <f>D55-D56</f>
        <v>0</v>
      </c>
      <c r="E57" s="307">
        <f>E55-E56</f>
        <v>22701621465</v>
      </c>
      <c r="F57" s="308">
        <f>F55-F56</f>
        <v>86739257423</v>
      </c>
    </row>
    <row r="58" spans="1:6" ht="20.25" customHeight="1">
      <c r="A58" s="138">
        <v>6</v>
      </c>
      <c r="B58" s="138" t="s">
        <v>72</v>
      </c>
      <c r="C58" s="137">
        <v>29</v>
      </c>
      <c r="D58" s="56"/>
      <c r="E58" s="305">
        <v>553255610</v>
      </c>
      <c r="F58" s="306">
        <v>717905950</v>
      </c>
    </row>
    <row r="59" spans="1:6" ht="20.25" customHeight="1">
      <c r="A59" s="134">
        <v>7</v>
      </c>
      <c r="B59" s="138" t="s">
        <v>73</v>
      </c>
      <c r="C59" s="137">
        <v>30</v>
      </c>
      <c r="D59" s="56"/>
      <c r="E59" s="305">
        <v>5335248294</v>
      </c>
      <c r="F59" s="306">
        <v>10514814125</v>
      </c>
    </row>
    <row r="60" spans="1:6" ht="20.25" customHeight="1">
      <c r="A60" s="138">
        <v>8</v>
      </c>
      <c r="B60" s="138" t="s">
        <v>74</v>
      </c>
      <c r="C60" s="137"/>
      <c r="D60" s="56"/>
      <c r="E60" s="305">
        <v>14731952801</v>
      </c>
      <c r="F60" s="306">
        <v>33616798795</v>
      </c>
    </row>
    <row r="61" spans="1:6" ht="20.25" customHeight="1">
      <c r="A61" s="134">
        <v>9</v>
      </c>
      <c r="B61" s="138" t="s">
        <v>75</v>
      </c>
      <c r="C61" s="137"/>
      <c r="D61" s="56"/>
      <c r="E61" s="305">
        <v>14943300654</v>
      </c>
      <c r="F61" s="306">
        <v>40397624696</v>
      </c>
    </row>
    <row r="62" spans="1:6" s="5" customFormat="1" ht="20.25" customHeight="1">
      <c r="A62" s="155">
        <v>10</v>
      </c>
      <c r="B62" s="155" t="s">
        <v>80</v>
      </c>
      <c r="C62" s="157"/>
      <c r="D62" s="140">
        <f>D57+D58-D59-D60-D61</f>
        <v>0</v>
      </c>
      <c r="E62" s="84">
        <f>E57+E58-E59-E60-E61</f>
        <v>-11755624674</v>
      </c>
      <c r="F62" s="308">
        <f>F57+F58-F59-F60-F61</f>
        <v>2927925757</v>
      </c>
    </row>
    <row r="63" spans="1:6" ht="20.25" customHeight="1">
      <c r="A63" s="134">
        <v>11</v>
      </c>
      <c r="B63" s="138" t="s">
        <v>76</v>
      </c>
      <c r="C63" s="137"/>
      <c r="D63" s="56"/>
      <c r="E63" s="305">
        <v>3687035444</v>
      </c>
      <c r="F63" s="306">
        <v>6168107664</v>
      </c>
    </row>
    <row r="64" spans="1:6" ht="20.25" customHeight="1">
      <c r="A64" s="138">
        <v>12</v>
      </c>
      <c r="B64" s="138" t="s">
        <v>77</v>
      </c>
      <c r="C64" s="137"/>
      <c r="D64" s="56"/>
      <c r="E64" s="305">
        <v>3137500270</v>
      </c>
      <c r="F64" s="306">
        <v>3512378639</v>
      </c>
    </row>
    <row r="65" spans="1:6" s="5" customFormat="1" ht="20.25" customHeight="1">
      <c r="A65" s="291">
        <v>13</v>
      </c>
      <c r="B65" s="155" t="s">
        <v>81</v>
      </c>
      <c r="C65" s="157"/>
      <c r="D65" s="140">
        <f>D63-D64</f>
        <v>0</v>
      </c>
      <c r="E65" s="307">
        <f>E63-E64</f>
        <v>549535174</v>
      </c>
      <c r="F65" s="308">
        <f>F63-F64</f>
        <v>2655729025</v>
      </c>
    </row>
    <row r="66" spans="1:6" ht="20.25" customHeight="1">
      <c r="A66" s="138">
        <v>14</v>
      </c>
      <c r="B66" s="138" t="s">
        <v>82</v>
      </c>
      <c r="C66" s="157"/>
      <c r="D66" s="140">
        <f>D62+D65</f>
        <v>0</v>
      </c>
      <c r="E66" s="302">
        <f>E65+E62</f>
        <v>-11206089500</v>
      </c>
      <c r="F66" s="306">
        <f>F65+F62</f>
        <v>5583654782</v>
      </c>
    </row>
    <row r="67" spans="1:6" ht="20.25" customHeight="1">
      <c r="A67" s="134">
        <v>15</v>
      </c>
      <c r="B67" s="138" t="s">
        <v>8</v>
      </c>
      <c r="C67" s="157">
        <v>31</v>
      </c>
      <c r="D67" s="140"/>
      <c r="E67" s="309"/>
      <c r="F67" s="306"/>
    </row>
    <row r="68" spans="1:6" ht="20.25" customHeight="1">
      <c r="A68" s="134">
        <v>16</v>
      </c>
      <c r="B68" s="138" t="s">
        <v>83</v>
      </c>
      <c r="C68" s="157"/>
      <c r="D68" s="58" t="e">
        <f>CHOOSE($J$13,K68,L68,M68,N68,O68,P68,Q68,R68,S68,T68,U68,V68)</f>
        <v>#VALUE!</v>
      </c>
      <c r="E68" s="302">
        <f>E66</f>
        <v>-11206089500</v>
      </c>
      <c r="F68" s="310">
        <f>F66</f>
        <v>5583654782</v>
      </c>
    </row>
    <row r="69" spans="1:6" ht="20.25" customHeight="1">
      <c r="A69" s="134">
        <v>17</v>
      </c>
      <c r="B69" s="138" t="s">
        <v>84</v>
      </c>
      <c r="C69" s="157"/>
      <c r="D69" s="140" t="e">
        <f>D66-D68</f>
        <v>#VALUE!</v>
      </c>
      <c r="E69" s="70"/>
      <c r="F69" s="294"/>
    </row>
    <row r="70" spans="1:6" ht="20.25" customHeight="1">
      <c r="A70" s="282">
        <v>18</v>
      </c>
      <c r="B70" s="282" t="s">
        <v>9</v>
      </c>
      <c r="C70" s="283"/>
      <c r="D70" s="284"/>
      <c r="E70" s="70"/>
      <c r="F70" s="295"/>
    </row>
    <row r="71" spans="1:6" ht="15.75" thickBot="1">
      <c r="A71" s="156"/>
      <c r="B71" s="156"/>
      <c r="C71" s="32"/>
      <c r="D71" s="33"/>
      <c r="E71" s="33"/>
      <c r="F71" s="274"/>
    </row>
    <row r="72" ht="15.75" thickTop="1"/>
    <row r="73" ht="29.25" customHeight="1">
      <c r="A73" s="54" t="s">
        <v>10</v>
      </c>
    </row>
    <row r="74" spans="1:6" ht="25.5" customHeight="1">
      <c r="A74" s="286" t="s">
        <v>223</v>
      </c>
      <c r="B74" s="286" t="s">
        <v>11</v>
      </c>
      <c r="C74" s="286"/>
      <c r="D74" s="287"/>
      <c r="E74" s="287" t="s">
        <v>224</v>
      </c>
      <c r="F74" s="286" t="s">
        <v>12</v>
      </c>
    </row>
    <row r="75" spans="1:6" s="26" customFormat="1" ht="19.5" customHeight="1">
      <c r="A75" s="153">
        <v>1</v>
      </c>
      <c r="B75" s="153" t="s">
        <v>13</v>
      </c>
      <c r="C75" s="153"/>
      <c r="D75" s="289"/>
      <c r="E75" s="289"/>
      <c r="F75" s="153"/>
    </row>
    <row r="76" spans="1:6" ht="19.5" customHeight="1">
      <c r="A76" s="142"/>
      <c r="B76" s="142" t="s">
        <v>14</v>
      </c>
      <c r="C76" s="142"/>
      <c r="D76" s="143"/>
      <c r="E76" s="292">
        <f>E17/E27*100</f>
        <v>75.36209204421034</v>
      </c>
      <c r="F76" s="292">
        <f>F17/F27*100</f>
        <v>70.81394910233236</v>
      </c>
    </row>
    <row r="77" spans="1:6" ht="19.5" customHeight="1">
      <c r="A77" s="142"/>
      <c r="B77" s="142" t="s">
        <v>15</v>
      </c>
      <c r="C77" s="142"/>
      <c r="D77" s="143"/>
      <c r="E77" s="292">
        <f>E11/E27*100</f>
        <v>24.637907955789657</v>
      </c>
      <c r="F77" s="292">
        <f>F11/F27*100</f>
        <v>29.18605089766763</v>
      </c>
    </row>
    <row r="78" spans="1:6" s="26" customFormat="1" ht="19.5" customHeight="1">
      <c r="A78" s="154">
        <v>2</v>
      </c>
      <c r="B78" s="154" t="s">
        <v>16</v>
      </c>
      <c r="C78" s="154"/>
      <c r="D78" s="290"/>
      <c r="E78" s="290"/>
      <c r="F78" s="154"/>
    </row>
    <row r="79" spans="1:6" ht="19.5" customHeight="1">
      <c r="A79" s="142"/>
      <c r="B79" s="142" t="s">
        <v>18</v>
      </c>
      <c r="C79" s="142"/>
      <c r="D79" s="143"/>
      <c r="E79" s="292">
        <f>E28/E27*100</f>
        <v>79.95602244954529</v>
      </c>
      <c r="F79" s="292">
        <f>F28/F27*100</f>
        <v>79.90186167397327</v>
      </c>
    </row>
    <row r="80" spans="1:6" ht="19.5" customHeight="1">
      <c r="A80" s="142"/>
      <c r="B80" s="142" t="s">
        <v>17</v>
      </c>
      <c r="C80" s="142"/>
      <c r="D80" s="143"/>
      <c r="E80" s="292">
        <f>E31/E48*100</f>
        <v>20.043977550454713</v>
      </c>
      <c r="F80" s="292">
        <f>F31/F48*100</f>
        <v>20.098138325987165</v>
      </c>
    </row>
    <row r="81" spans="1:6" s="26" customFormat="1" ht="19.5" customHeight="1">
      <c r="A81" s="154">
        <v>3</v>
      </c>
      <c r="B81" s="154" t="s">
        <v>24</v>
      </c>
      <c r="C81" s="154"/>
      <c r="D81" s="290"/>
      <c r="E81" s="290"/>
      <c r="F81" s="154"/>
    </row>
    <row r="82" spans="1:6" ht="19.5" customHeight="1">
      <c r="A82" s="142"/>
      <c r="B82" s="142" t="s">
        <v>19</v>
      </c>
      <c r="C82" s="142"/>
      <c r="D82" s="143"/>
      <c r="E82" s="292">
        <f>(E12+E13)/E29</f>
        <v>0.036008560631475714</v>
      </c>
      <c r="F82" s="292">
        <f>(F12+F13)/F29</f>
        <v>0.1543460462893446</v>
      </c>
    </row>
    <row r="83" spans="1:6" ht="19.5" customHeight="1">
      <c r="A83" s="142"/>
      <c r="B83" s="142" t="s">
        <v>20</v>
      </c>
      <c r="C83" s="142"/>
      <c r="D83" s="143"/>
      <c r="E83" s="292">
        <f>E11/E29</f>
        <v>0.648423322402665</v>
      </c>
      <c r="F83" s="292">
        <f>F11/F29</f>
        <v>0.8337774790822641</v>
      </c>
    </row>
    <row r="84" spans="1:6" s="26" customFormat="1" ht="19.5" customHeight="1">
      <c r="A84" s="154">
        <v>4</v>
      </c>
      <c r="B84" s="154" t="s">
        <v>25</v>
      </c>
      <c r="C84" s="154"/>
      <c r="D84" s="290"/>
      <c r="E84" s="290"/>
      <c r="F84" s="154"/>
    </row>
    <row r="85" spans="1:6" ht="19.5" customHeight="1">
      <c r="A85" s="142"/>
      <c r="B85" s="142" t="s">
        <v>21</v>
      </c>
      <c r="C85" s="142"/>
      <c r="D85" s="143"/>
      <c r="E85" s="292">
        <f>E68/E48*100</f>
        <v>-1.9857564533649015</v>
      </c>
      <c r="F85" s="292">
        <f>F68/F48*100</f>
        <v>0.9214022736112911</v>
      </c>
    </row>
    <row r="86" spans="1:6" ht="19.5" customHeight="1">
      <c r="A86" s="142"/>
      <c r="B86" s="142" t="s">
        <v>22</v>
      </c>
      <c r="C86" s="142"/>
      <c r="D86" s="143"/>
      <c r="E86" s="293">
        <f>E68/E55*100</f>
        <v>-3.994102641649285</v>
      </c>
      <c r="F86" s="292">
        <f>F68/F55*100</f>
        <v>0.8658389331860009</v>
      </c>
    </row>
    <row r="87" spans="1:6" ht="19.5" customHeight="1">
      <c r="A87" s="142"/>
      <c r="B87" s="142" t="s">
        <v>23</v>
      </c>
      <c r="C87" s="142"/>
      <c r="D87" s="143"/>
      <c r="E87" s="143">
        <f>E66/E31*100</f>
        <v>-9.90699799162294</v>
      </c>
      <c r="F87" s="292">
        <f>F66/F31*100</f>
        <v>4.584515534057727</v>
      </c>
    </row>
    <row r="88" spans="1:6" ht="15">
      <c r="A88" s="158"/>
      <c r="B88" s="158"/>
      <c r="C88" s="158"/>
      <c r="D88" s="285"/>
      <c r="E88" s="285"/>
      <c r="F88" s="158"/>
    </row>
    <row r="90" spans="5:6" ht="15.75">
      <c r="E90" s="288"/>
      <c r="F90" s="39"/>
    </row>
    <row r="91" spans="5:6" ht="15.75">
      <c r="E91" s="300" t="s">
        <v>227</v>
      </c>
      <c r="F91" s="300"/>
    </row>
    <row r="92" spans="5:6" ht="25.5" customHeight="1">
      <c r="E92" s="301" t="s">
        <v>211</v>
      </c>
      <c r="F92" s="301"/>
    </row>
  </sheetData>
  <mergeCells count="6">
    <mergeCell ref="C3:E3"/>
    <mergeCell ref="C8:E8"/>
    <mergeCell ref="E91:F91"/>
    <mergeCell ref="E92:F92"/>
    <mergeCell ref="A6:F6"/>
    <mergeCell ref="A7:F7"/>
  </mergeCells>
  <printOptions/>
  <pageMargins left="0.59" right="0.17" top="0.44" bottom="0.26" header="0.28" footer="0.2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 s="9"/>
      <c r="C1"/>
    </row>
    <row r="2" ht="15.75" thickBot="1">
      <c r="A2" s="9"/>
    </row>
    <row r="3" spans="1:3" ht="15.75" thickBot="1">
      <c r="A3" s="9"/>
      <c r="C3" s="9"/>
    </row>
    <row r="4" spans="1:3" ht="15">
      <c r="A4" s="9"/>
      <c r="C4" s="9"/>
    </row>
    <row r="5" ht="15">
      <c r="C5" s="9"/>
    </row>
    <row r="6" ht="15.75" thickBot="1">
      <c r="C6" s="9"/>
    </row>
    <row r="7" spans="1:3" ht="15">
      <c r="A7" s="9"/>
      <c r="C7" s="9"/>
    </row>
    <row r="8" spans="1:3" ht="15">
      <c r="A8" s="9"/>
      <c r="C8" s="9"/>
    </row>
    <row r="9" spans="1:3" ht="15">
      <c r="A9" s="9"/>
      <c r="C9" s="9"/>
    </row>
    <row r="10" spans="1:3" ht="15">
      <c r="A10" s="9"/>
      <c r="C10" s="9"/>
    </row>
    <row r="11" spans="1:3" ht="15.75" thickBot="1">
      <c r="A11" s="9"/>
      <c r="C11" s="9"/>
    </row>
    <row r="12" ht="15">
      <c r="C12" s="9"/>
    </row>
    <row r="13" ht="15.75" thickBot="1">
      <c r="C13" s="9"/>
    </row>
    <row r="14" spans="1:3" ht="15.75" thickBot="1">
      <c r="A14" s="9"/>
      <c r="C14" s="9"/>
    </row>
    <row r="15" ht="15">
      <c r="A15" s="9"/>
    </row>
    <row r="16" ht="15.75" thickBot="1">
      <c r="A16" s="9"/>
    </row>
    <row r="17" spans="1:3" ht="15.75" thickBot="1">
      <c r="A17" s="9"/>
      <c r="C17" s="9"/>
    </row>
    <row r="18" ht="15">
      <c r="C18" s="9"/>
    </row>
    <row r="19" ht="15">
      <c r="C19" s="9"/>
    </row>
    <row r="20" spans="1:3" ht="15">
      <c r="A20" s="9"/>
      <c r="C20" s="9"/>
    </row>
    <row r="21" spans="1:3" ht="15">
      <c r="A21" s="9"/>
      <c r="C21" s="9"/>
    </row>
    <row r="22" spans="1:3" ht="15">
      <c r="A22" s="9"/>
      <c r="C22" s="9"/>
    </row>
    <row r="23" spans="1:3" ht="15">
      <c r="A23" s="9"/>
      <c r="C23" s="9"/>
    </row>
    <row r="24" ht="15">
      <c r="A24" s="9"/>
    </row>
    <row r="25" ht="15">
      <c r="A25" s="9"/>
    </row>
    <row r="26" spans="1:3" ht="15.75" thickBot="1">
      <c r="A26" s="9"/>
      <c r="C26" s="9"/>
    </row>
    <row r="27" spans="1:3" ht="15">
      <c r="A27" s="9"/>
      <c r="C27" s="9"/>
    </row>
    <row r="28" spans="1:3" ht="15">
      <c r="A28" s="9"/>
      <c r="C28" s="9"/>
    </row>
    <row r="29" spans="1:3" ht="15">
      <c r="A29" s="9"/>
      <c r="C29" s="9"/>
    </row>
    <row r="30" spans="1:3" ht="15">
      <c r="A30" s="9"/>
      <c r="C30" s="9"/>
    </row>
    <row r="31" spans="1:3" ht="15">
      <c r="A31" s="9"/>
      <c r="C31" s="9"/>
    </row>
    <row r="32" spans="1:3" ht="15">
      <c r="A32" s="9"/>
      <c r="C32" s="9"/>
    </row>
    <row r="33" spans="1:3" ht="15">
      <c r="A33" s="9"/>
      <c r="C33" s="9"/>
    </row>
    <row r="34" spans="1:3" ht="15">
      <c r="A34" s="9"/>
      <c r="C34" s="9"/>
    </row>
    <row r="35" spans="1:3" ht="15">
      <c r="A35" s="9"/>
      <c r="C35" s="9"/>
    </row>
    <row r="36" spans="1:3" ht="15">
      <c r="A36" s="9"/>
      <c r="C36" s="9"/>
    </row>
    <row r="37" ht="15">
      <c r="A37" s="9"/>
    </row>
    <row r="38" ht="15">
      <c r="A38" s="9"/>
    </row>
    <row r="39" spans="1:3" ht="15">
      <c r="A39" s="9"/>
      <c r="C39" s="9"/>
    </row>
    <row r="40" spans="1:3" ht="15">
      <c r="A40" s="9"/>
      <c r="C40" s="9"/>
    </row>
    <row r="41" spans="1:3" ht="1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 s="9"/>
      <c r="C1"/>
    </row>
    <row r="2" ht="15.75" thickBot="1">
      <c r="A2" s="9"/>
    </row>
    <row r="3" spans="1:3" ht="15.75" thickBot="1">
      <c r="A3" s="9"/>
      <c r="C3" s="9"/>
    </row>
    <row r="4" spans="1:3" ht="15">
      <c r="A4" s="9"/>
      <c r="C4" s="9"/>
    </row>
    <row r="5" ht="15">
      <c r="C5" s="9"/>
    </row>
    <row r="6" ht="15.75" thickBot="1">
      <c r="C6" s="9"/>
    </row>
    <row r="7" spans="1:3" ht="15">
      <c r="A7" s="9"/>
      <c r="C7" s="9"/>
    </row>
    <row r="8" spans="1:3" ht="15">
      <c r="A8" s="9"/>
      <c r="C8" s="9"/>
    </row>
    <row r="9" spans="1:3" ht="15">
      <c r="A9" s="9"/>
      <c r="C9" s="9"/>
    </row>
    <row r="10" spans="1:3" ht="15">
      <c r="A10" s="9"/>
      <c r="C10" s="9"/>
    </row>
    <row r="11" spans="1:3" ht="15.75" thickBot="1">
      <c r="A11" s="9"/>
      <c r="C11" s="9"/>
    </row>
    <row r="12" ht="15">
      <c r="C12" s="9"/>
    </row>
    <row r="13" ht="15.75" thickBot="1">
      <c r="C13" s="9"/>
    </row>
    <row r="14" spans="1:3" ht="15.75" thickBot="1">
      <c r="A14" s="9"/>
      <c r="C14" s="9"/>
    </row>
    <row r="15" ht="15">
      <c r="A15" s="9"/>
    </row>
    <row r="16" ht="15.75" thickBot="1">
      <c r="A16" s="9"/>
    </row>
    <row r="17" spans="1:3" ht="15.75" thickBot="1">
      <c r="A17" s="9"/>
      <c r="C17" s="9"/>
    </row>
    <row r="18" ht="15">
      <c r="C18" s="9"/>
    </row>
    <row r="19" ht="15">
      <c r="C19" s="9"/>
    </row>
    <row r="20" spans="1:3" ht="15">
      <c r="A20" s="9"/>
      <c r="C20" s="9"/>
    </row>
    <row r="21" spans="1:3" ht="15">
      <c r="A21" s="9"/>
      <c r="C21" s="9"/>
    </row>
    <row r="22" spans="1:3" ht="15">
      <c r="A22" s="9"/>
      <c r="C22" s="9"/>
    </row>
    <row r="23" spans="1:3" ht="15">
      <c r="A23" s="9"/>
      <c r="C23" s="9"/>
    </row>
    <row r="24" ht="15">
      <c r="A24" s="9"/>
    </row>
    <row r="25" ht="15">
      <c r="A25" s="9"/>
    </row>
    <row r="26" spans="1:3" ht="15.75" thickBot="1">
      <c r="A26" s="9"/>
      <c r="C26" s="9"/>
    </row>
    <row r="27" spans="1:3" ht="15">
      <c r="A27" s="9"/>
      <c r="C27" s="9"/>
    </row>
    <row r="28" spans="1:3" ht="15">
      <c r="A28" s="9"/>
      <c r="C28" s="9"/>
    </row>
    <row r="29" spans="1:3" ht="15">
      <c r="A29" s="9"/>
      <c r="C29" s="9"/>
    </row>
    <row r="30" spans="1:3" ht="15">
      <c r="A30" s="9"/>
      <c r="C30" s="9"/>
    </row>
    <row r="31" spans="1:3" ht="15">
      <c r="A31" s="9"/>
      <c r="C31" s="9"/>
    </row>
    <row r="32" spans="1:3" ht="15">
      <c r="A32" s="9"/>
      <c r="C32" s="9"/>
    </row>
    <row r="33" spans="1:3" ht="15">
      <c r="A33" s="9"/>
      <c r="C33" s="9"/>
    </row>
    <row r="34" spans="1:3" ht="15">
      <c r="A34" s="9"/>
      <c r="C34" s="9"/>
    </row>
    <row r="35" spans="1:3" ht="15">
      <c r="A35" s="9"/>
      <c r="C35" s="9"/>
    </row>
    <row r="36" spans="1:3" ht="15">
      <c r="A36" s="9"/>
      <c r="C36" s="9"/>
    </row>
    <row r="37" ht="15">
      <c r="A37" s="9"/>
    </row>
    <row r="38" ht="15">
      <c r="A38" s="9"/>
    </row>
    <row r="39" spans="1:3" ht="15">
      <c r="A39" s="9"/>
      <c r="C39" s="9"/>
    </row>
    <row r="40" spans="1:3" ht="15">
      <c r="A40" s="9"/>
      <c r="C40" s="9"/>
    </row>
    <row r="41" spans="1:3" ht="1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 s="9"/>
      <c r="C1" s="9"/>
    </row>
    <row r="2" ht="15.75" thickBot="1">
      <c r="A2" s="9"/>
    </row>
    <row r="3" spans="1:3" ht="15.75" thickBot="1">
      <c r="A3" s="9"/>
      <c r="C3" s="9"/>
    </row>
    <row r="4" spans="1:3" ht="15">
      <c r="A4" s="9"/>
      <c r="C4" s="9"/>
    </row>
    <row r="5" ht="15">
      <c r="C5" s="9"/>
    </row>
    <row r="6" ht="15.75" thickBot="1">
      <c r="C6" s="9"/>
    </row>
    <row r="7" spans="1:3" ht="15">
      <c r="A7" s="9"/>
      <c r="C7" s="9"/>
    </row>
    <row r="8" spans="1:3" ht="15">
      <c r="A8" s="9"/>
      <c r="C8" s="9"/>
    </row>
    <row r="9" spans="1:3" ht="15">
      <c r="A9" s="9"/>
      <c r="C9" s="9"/>
    </row>
    <row r="10" spans="1:3" ht="15">
      <c r="A10" s="9"/>
      <c r="C10" s="9"/>
    </row>
    <row r="11" spans="1:3" ht="15.75" thickBot="1">
      <c r="A11" s="9"/>
      <c r="C11" s="9"/>
    </row>
    <row r="12" ht="15">
      <c r="C12" s="9"/>
    </row>
    <row r="13" ht="15.75" thickBot="1">
      <c r="C13" s="9"/>
    </row>
    <row r="14" spans="1:3" ht="15.75" thickBot="1">
      <c r="A14" s="9"/>
      <c r="C14" s="9"/>
    </row>
    <row r="15" ht="15">
      <c r="A15" s="9"/>
    </row>
    <row r="16" ht="15.75" thickBot="1">
      <c r="A16" s="9"/>
    </row>
    <row r="17" spans="1:3" ht="15.75" thickBot="1">
      <c r="A17" s="9"/>
      <c r="C17" s="9"/>
    </row>
    <row r="18" ht="15">
      <c r="C18" s="9"/>
    </row>
    <row r="19" ht="15">
      <c r="C19" s="9"/>
    </row>
    <row r="20" spans="1:3" ht="15">
      <c r="A20" s="9"/>
      <c r="C20" s="9"/>
    </row>
    <row r="21" spans="1:3" ht="15">
      <c r="A21" s="9"/>
      <c r="C21" s="9"/>
    </row>
    <row r="22" spans="1:3" ht="15">
      <c r="A22" s="9"/>
      <c r="C22" s="9"/>
    </row>
    <row r="23" spans="1:3" ht="15">
      <c r="A23" s="9"/>
      <c r="C23" s="9"/>
    </row>
    <row r="24" ht="15">
      <c r="A24" s="9"/>
    </row>
    <row r="25" ht="15">
      <c r="A25" s="9"/>
    </row>
    <row r="26" spans="1:3" ht="15.75" thickBot="1">
      <c r="A26" s="9"/>
      <c r="C26" s="9"/>
    </row>
    <row r="27" spans="1:3" ht="15">
      <c r="A27" s="9"/>
      <c r="C27" s="9"/>
    </row>
    <row r="28" spans="1:3" ht="15">
      <c r="A28" s="9"/>
      <c r="C28" s="9"/>
    </row>
    <row r="29" spans="1:3" ht="15">
      <c r="A29" s="9"/>
      <c r="C29" s="9"/>
    </row>
    <row r="30" spans="1:3" ht="15">
      <c r="A30" s="9"/>
      <c r="C30" s="9"/>
    </row>
    <row r="31" spans="1:3" ht="15">
      <c r="A31" s="9"/>
      <c r="C31" s="9"/>
    </row>
    <row r="32" spans="1:3" ht="15">
      <c r="A32" s="9"/>
      <c r="C32" s="9"/>
    </row>
    <row r="33" spans="1:3" ht="15">
      <c r="A33" s="9"/>
      <c r="C33" s="9"/>
    </row>
    <row r="34" spans="1:3" ht="15">
      <c r="A34" s="9"/>
      <c r="C34" s="9"/>
    </row>
    <row r="35" spans="1:3" ht="15">
      <c r="A35" s="9"/>
      <c r="C35" s="9"/>
    </row>
    <row r="36" spans="1:3" ht="15">
      <c r="A36" s="9"/>
      <c r="C36" s="9"/>
    </row>
    <row r="37" ht="15">
      <c r="A37" s="9"/>
    </row>
    <row r="38" ht="15">
      <c r="A38" s="9"/>
    </row>
    <row r="39" spans="1:3" ht="15">
      <c r="A39" s="9"/>
      <c r="C39" s="9"/>
    </row>
    <row r="40" spans="1:3" ht="15">
      <c r="A40" s="9"/>
      <c r="C40" s="9"/>
    </row>
    <row r="41" spans="1:3" ht="1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 s="9"/>
      <c r="C1"/>
    </row>
    <row r="2" ht="15.75" thickBot="1">
      <c r="A2" s="9"/>
    </row>
    <row r="3" spans="1:3" ht="15.75" thickBot="1">
      <c r="A3" s="9"/>
      <c r="C3" s="9"/>
    </row>
    <row r="4" spans="1:3" ht="15">
      <c r="A4" s="9"/>
      <c r="C4" s="9"/>
    </row>
    <row r="5" ht="15">
      <c r="C5" s="9"/>
    </row>
    <row r="6" ht="15.75" thickBot="1">
      <c r="C6" s="9"/>
    </row>
    <row r="7" spans="1:3" ht="15">
      <c r="A7" s="9"/>
      <c r="C7" s="9"/>
    </row>
    <row r="8" spans="1:3" ht="15">
      <c r="A8" s="9"/>
      <c r="C8" s="9"/>
    </row>
    <row r="9" spans="1:3" ht="15">
      <c r="A9" s="9"/>
      <c r="C9" s="9"/>
    </row>
    <row r="10" spans="1:3" ht="15">
      <c r="A10" s="9"/>
      <c r="C10" s="9"/>
    </row>
    <row r="11" spans="1:3" ht="15.75" thickBot="1">
      <c r="A11" s="9"/>
      <c r="C11" s="9"/>
    </row>
    <row r="12" ht="15">
      <c r="C12" s="9"/>
    </row>
    <row r="13" ht="15.75" thickBot="1">
      <c r="C13" s="9"/>
    </row>
    <row r="14" spans="1:3" ht="15.75" thickBot="1">
      <c r="A14" s="9"/>
      <c r="C14" s="9"/>
    </row>
    <row r="15" ht="15">
      <c r="A15" s="9"/>
    </row>
    <row r="16" ht="15.75" thickBot="1">
      <c r="A16" s="9"/>
    </row>
    <row r="17" spans="1:3" ht="15.75" thickBot="1">
      <c r="A17" s="9"/>
      <c r="C17" s="9"/>
    </row>
    <row r="18" ht="15">
      <c r="C18" s="9"/>
    </row>
    <row r="19" ht="15">
      <c r="C19" s="9"/>
    </row>
    <row r="20" spans="1:3" ht="15">
      <c r="A20" s="9"/>
      <c r="C20" s="9"/>
    </row>
    <row r="21" spans="1:3" ht="15">
      <c r="A21" s="9"/>
      <c r="C21" s="9"/>
    </row>
    <row r="22" spans="1:3" ht="15">
      <c r="A22" s="9"/>
      <c r="C22" s="9"/>
    </row>
    <row r="23" spans="1:3" ht="15">
      <c r="A23" s="9"/>
      <c r="C23" s="9"/>
    </row>
    <row r="24" ht="15">
      <c r="A24" s="9"/>
    </row>
    <row r="25" ht="15">
      <c r="A25" s="9"/>
    </row>
    <row r="26" spans="1:3" ht="15.75" thickBot="1">
      <c r="A26" s="9"/>
      <c r="C26" s="9"/>
    </row>
    <row r="27" spans="1:3" ht="15">
      <c r="A27" s="9"/>
      <c r="C27" s="9"/>
    </row>
    <row r="28" spans="1:3" ht="15">
      <c r="A28" s="9"/>
      <c r="C28" s="9"/>
    </row>
    <row r="29" spans="1:3" ht="15">
      <c r="A29" s="9"/>
      <c r="C29" s="9"/>
    </row>
    <row r="30" spans="1:3" ht="15">
      <c r="A30" s="9"/>
      <c r="C30" s="9"/>
    </row>
    <row r="31" spans="1:3" ht="15">
      <c r="A31" s="9"/>
      <c r="C31" s="9"/>
    </row>
    <row r="32" spans="1:3" ht="15">
      <c r="A32" s="9"/>
      <c r="C32" s="9"/>
    </row>
    <row r="33" spans="1:3" ht="15">
      <c r="A33" s="9"/>
      <c r="C33" s="9"/>
    </row>
    <row r="34" spans="1:3" ht="15">
      <c r="A34" s="9"/>
      <c r="C34" s="9"/>
    </row>
    <row r="35" spans="1:3" ht="15">
      <c r="A35" s="9"/>
      <c r="C35" s="9"/>
    </row>
    <row r="36" spans="1:3" ht="15">
      <c r="A36" s="9"/>
      <c r="C36" s="9"/>
    </row>
    <row r="37" ht="15">
      <c r="A37" s="9"/>
    </row>
    <row r="38" ht="15">
      <c r="A38" s="9"/>
    </row>
    <row r="39" spans="1:3" ht="15">
      <c r="A39" s="9"/>
      <c r="C39" s="9"/>
    </row>
    <row r="40" spans="1:3" ht="15">
      <c r="A40" s="9"/>
      <c r="C40" s="9"/>
    </row>
    <row r="41" spans="1:3" ht="1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8" customWidth="1"/>
    <col min="2" max="2" width="1.1015625" style="8" customWidth="1"/>
    <col min="3" max="3" width="28.09765625" style="8" customWidth="1"/>
    <col min="4" max="16384" width="8" style="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quyanhnguyen</cp:lastModifiedBy>
  <cp:lastPrinted>2008-10-09T08:16:59Z</cp:lastPrinted>
  <dcterms:created xsi:type="dcterms:W3CDTF">1999-03-29T22:44:06Z</dcterms:created>
  <dcterms:modified xsi:type="dcterms:W3CDTF">2008-10-21T06:54:27Z</dcterms:modified>
  <cp:category/>
  <cp:version/>
  <cp:contentType/>
  <cp:contentStatus/>
</cp:coreProperties>
</file>