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angcandoiketo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<sst xmlns="http://schemas.openxmlformats.org/spreadsheetml/2006/main" count="167" uniqueCount="145">
  <si>
    <t xml:space="preserve">              TËp ®oµn c«ng nghiÖp</t>
  </si>
  <si>
    <t>MÉu sè B01- DN</t>
  </si>
  <si>
    <t xml:space="preserve">       Than - kho¸ng s¶n viÖt nam</t>
  </si>
  <si>
    <t>(Ban hµnh theo Q§ sè 15/2006/Q§-BTC</t>
  </si>
  <si>
    <t xml:space="preserve"> C«ng ty cæ phÇn  than Hµ Tu - TKV</t>
  </si>
  <si>
    <t xml:space="preserve">                     Ngµy 20/03/2006 cña Bé Tr­ëng BTC)</t>
  </si>
  <si>
    <t>B¶ng c©n ®èi kÕ to¸n</t>
  </si>
  <si>
    <t>T¹i ngµy 31 th¸ng 12 n¨m 2007</t>
  </si>
  <si>
    <t>§¬n vÞ tÝnh: §ång viÖt nam</t>
  </si>
  <si>
    <t>Tµi s¶n</t>
  </si>
  <si>
    <t>MS</t>
  </si>
  <si>
    <t>TM</t>
  </si>
  <si>
    <t>Sè cuèi n¨m</t>
  </si>
  <si>
    <t xml:space="preserve">Sè ®Çu n¨m </t>
  </si>
  <si>
    <r>
      <t xml:space="preserve">A/Tµi s¶n ng¾n h¹n </t>
    </r>
    <r>
      <rPr>
        <b/>
        <u val="single"/>
        <sz val="10"/>
        <rFont val=".VnArial NarrowH"/>
        <family val="2"/>
      </rPr>
      <t>(100=110+120+130+140+150)</t>
    </r>
  </si>
  <si>
    <t>I - TiÒn vµ c¸c kho¶n t­¬ng ®­¬ng tiÒn</t>
  </si>
  <si>
    <t>1 . TiÒn</t>
  </si>
  <si>
    <t>V01</t>
  </si>
  <si>
    <t>2 . C¸c kho¶n t­¬ng ®­¬ng tiÒn</t>
  </si>
  <si>
    <t>II - C¸c kho¶n §Çu t­ t/chÝnh ng¾n h¹n</t>
  </si>
  <si>
    <t>V02</t>
  </si>
  <si>
    <t>1 . §Çu t­ ng¾n h¹n</t>
  </si>
  <si>
    <t xml:space="preserve">3 . Dù phßng gi¶m gi¸ ®Çu t­ ng¾n h¹n </t>
  </si>
  <si>
    <r>
      <t xml:space="preserve">III - </t>
    </r>
    <r>
      <rPr>
        <b/>
        <u val="single"/>
        <sz val="13"/>
        <rFont val=".VnArial Narrow"/>
        <family val="2"/>
      </rPr>
      <t>C¸c kho¶n ph¶i thu ng¾n h¹n</t>
    </r>
  </si>
  <si>
    <t>1 . Ph¶i thu cña kh¸ch hµng</t>
  </si>
  <si>
    <t>2 . Tr¶ tr­íc cho ng­êi b¸n</t>
  </si>
  <si>
    <t>3 . Ph¶i thu néi bé ng¾n h¹n</t>
  </si>
  <si>
    <t>4 . Ph¶i thu theo tiÕn ®é kÕ ho¹ch hîp ®ång x©y dùng</t>
  </si>
  <si>
    <t>4 . C¸c kho¶n ph¶i thu kh¸c</t>
  </si>
  <si>
    <t>V03</t>
  </si>
  <si>
    <t xml:space="preserve">5 . Dù phßng c¸c kho¶n ph¶i thu khã ®ßi </t>
  </si>
  <si>
    <r>
      <t xml:space="preserve">IV - </t>
    </r>
    <r>
      <rPr>
        <b/>
        <u val="single"/>
        <sz val="13"/>
        <rFont val=".VnArial Narrow"/>
        <family val="2"/>
      </rPr>
      <t>Hµng tån kho</t>
    </r>
  </si>
  <si>
    <t>1 . Hµng tån kho</t>
  </si>
  <si>
    <t>V04</t>
  </si>
  <si>
    <t>2 . Dù phßng gi¶m gi¸ hµng tån kho</t>
  </si>
  <si>
    <t xml:space="preserve">V - Tµi s¶n ng¾n h¹n kh¸c </t>
  </si>
  <si>
    <t xml:space="preserve">1 . Chi phÝ tr¶ tr­íc ng¾n h¹n </t>
  </si>
  <si>
    <t>2 . C¸c GTGT ®­îc khÊu trõ</t>
  </si>
  <si>
    <t>3 .ThuÕ vµ c¸c kho¶n ph¶i thu nhµ n­íc</t>
  </si>
  <si>
    <t>V05</t>
  </si>
  <si>
    <t>4 . Tµi s¶n ng¾n h¹n kh¸c</t>
  </si>
  <si>
    <r>
      <t xml:space="preserve">B/Tµi s¶n dµi h¹n </t>
    </r>
    <r>
      <rPr>
        <b/>
        <u val="single"/>
        <sz val="11"/>
        <rFont val=".VnArial NarrowH"/>
        <family val="2"/>
      </rPr>
      <t>(200=210+220+240+250+260)</t>
    </r>
  </si>
  <si>
    <t>I - C¸c kho¶n ph¶i thu dµi h¹n</t>
  </si>
  <si>
    <t>1 . Ph¶i thu dµi h¹n cña kh¸ch hµng</t>
  </si>
  <si>
    <t>2 . Vèn kinh doanh ë ®¬n vÞ trùc thuéc</t>
  </si>
  <si>
    <t>3 . Ph¶i thu néi bé dµi h¹n</t>
  </si>
  <si>
    <t>V06</t>
  </si>
  <si>
    <t>4 . Ph¶i thu dµi h¹n kh¸c</t>
  </si>
  <si>
    <t>V07</t>
  </si>
  <si>
    <t>5 . Dù phßng ph¶i thu dµi h¹n khã ®ßi (*)</t>
  </si>
  <si>
    <t>II - Tµi s¶n cè ®Þnh</t>
  </si>
  <si>
    <t xml:space="preserve">1 . Tµi s¶n cè ®Þnh h÷u h×nh </t>
  </si>
  <si>
    <t>V08</t>
  </si>
  <si>
    <t xml:space="preserve">      + Nguyªn gi¸</t>
  </si>
  <si>
    <t xml:space="preserve">      + Gi¸ trÞ hao mßn luü kÕ (*)</t>
  </si>
  <si>
    <t xml:space="preserve">2 . Tµi s¶n cè ®Þnh thuª tµi chÝnh  </t>
  </si>
  <si>
    <t>V09</t>
  </si>
  <si>
    <t xml:space="preserve">3 . Tµi s¶n cè ®Þnh v« h×nh </t>
  </si>
  <si>
    <t>V10</t>
  </si>
  <si>
    <t>4 . Chi phÝ x©y dùng c¬ b¶n dë dang</t>
  </si>
  <si>
    <t>V11</t>
  </si>
  <si>
    <t xml:space="preserve">      + XDCB dë dang , mua s¾m</t>
  </si>
  <si>
    <t xml:space="preserve">      + SCL dë dang</t>
  </si>
  <si>
    <t>III - BÊt ®éng s¶n ®Çu t­ (217)</t>
  </si>
  <si>
    <t>V12</t>
  </si>
  <si>
    <t xml:space="preserve">   + Nguyªn gi¸</t>
  </si>
  <si>
    <t xml:space="preserve">   + Gi¸ trÞ hao mßn luü kÕ (*)</t>
  </si>
  <si>
    <t>IV - C¸c kho¶n ®Çu t­ tµi chÝnh dµi h¹n</t>
  </si>
  <si>
    <t xml:space="preserve">1 . §Çu t­ vµo c«ng ty con </t>
  </si>
  <si>
    <t xml:space="preserve">2 . §Çu t­ vµo c«ng ty liªn kÕt, liªn doanh </t>
  </si>
  <si>
    <t>3 . §Çu t­ dµi h¹n kh¸c</t>
  </si>
  <si>
    <t>V13</t>
  </si>
  <si>
    <t>4 . Dù phßng gi¶m gi¸ chøng kho¸n ®Çu t­ dµi h¹n (*)</t>
  </si>
  <si>
    <t>V - Tµi s¶n dµi h¹n kh¸c</t>
  </si>
  <si>
    <t xml:space="preserve">1 . Chi phÝ tr¶ tr­íc dµi h¹n </t>
  </si>
  <si>
    <t>V14</t>
  </si>
  <si>
    <t>2 . Tµi s¶n thuÕ thu nhËp ho·n l¹i</t>
  </si>
  <si>
    <t>V21</t>
  </si>
  <si>
    <t>3 . Tµi s¶n dµi h¹n kh¸c</t>
  </si>
  <si>
    <t xml:space="preserve"> Tæng céng tµi s¶n (270 = 110+200)</t>
  </si>
  <si>
    <t>Nguån vèn</t>
  </si>
  <si>
    <t>A/Nî ph¶i tr¶ (300+200)</t>
  </si>
  <si>
    <t>I - Nî ng¾n h¹n</t>
  </si>
  <si>
    <t xml:space="preserve">1 . Vay vµ nî ng¾n h¹n                       </t>
  </si>
  <si>
    <t>V15</t>
  </si>
  <si>
    <t>2 . Ph¶i tr¶ cho ng­êi b¸n</t>
  </si>
  <si>
    <t>3 . Ng­êi mua tr¶ tiÒn tr­íc</t>
  </si>
  <si>
    <t xml:space="preserve">4 . ThuÕ vµ c¸c kho¶n ph¶i nép Nhµ n­íc  </t>
  </si>
  <si>
    <t>V16</t>
  </si>
  <si>
    <t xml:space="preserve">5 . Ph¶i tr¶ ng­êi lao ®éng  </t>
  </si>
  <si>
    <t xml:space="preserve">6 . Chi phÝ ph¶i tr¶  </t>
  </si>
  <si>
    <t>V17</t>
  </si>
  <si>
    <t xml:space="preserve">7 . Ph¶i tr¶  néi bé  </t>
  </si>
  <si>
    <t>8 . Ph¶i tr¶ theo tiÕn ®é kÕ ho¹ch hîp ®ång x©y dùng</t>
  </si>
  <si>
    <t xml:space="preserve">9 . C¸c kho¶n ph¶i tr¶, ph¶i nép kh¸c </t>
  </si>
  <si>
    <t>V18</t>
  </si>
  <si>
    <t>10 .Dù phßng ph¶i tr¶ ng¾n h¹n</t>
  </si>
  <si>
    <t>II - Nî dµi h¹n</t>
  </si>
  <si>
    <t>1 . Ph¶i tr¶ dµi h¹n ng­êi b¸n</t>
  </si>
  <si>
    <r>
      <t xml:space="preserve">2 . Ph¶i tr¶ dµi h¹n néi bé </t>
    </r>
    <r>
      <rPr>
        <i/>
        <sz val="10"/>
        <color indexed="10"/>
        <rFont val=".VnArial Narrow"/>
        <family val="2"/>
      </rPr>
      <t>(336 dµi h¹n )</t>
    </r>
  </si>
  <si>
    <t>V19</t>
  </si>
  <si>
    <t xml:space="preserve">3 . Ph¶i tr¶ dµi h¹n kh¸c </t>
  </si>
  <si>
    <t xml:space="preserve">4 . Vay vµ nî dµi h¹n </t>
  </si>
  <si>
    <t>V20</t>
  </si>
  <si>
    <t>5 . ThuÕ thu nhËp ho·n l¹i ph¶i tr¶</t>
  </si>
  <si>
    <t>6 .Dù phßng trî cÊp mÊt viÖc lµm</t>
  </si>
  <si>
    <t>7 . Dù phßng ph¶i tr¶ dµi h¹n</t>
  </si>
  <si>
    <t>B / Nguån vèn chñ së h÷u (400=410+420)</t>
  </si>
  <si>
    <t xml:space="preserve"> I - Nguån vèn chñ së h÷u</t>
  </si>
  <si>
    <t>V22</t>
  </si>
  <si>
    <t>1 . Vèn ®Çu t­ cña chñ së h÷u</t>
  </si>
  <si>
    <t>2 . ThÆng d­ vèn cæ phÇn</t>
  </si>
  <si>
    <t>3 . Vèn kh¸c cña chñ së h÷u</t>
  </si>
  <si>
    <t xml:space="preserve">4 . Cæ phiÕu  quü </t>
  </si>
  <si>
    <t>5 . Chªnh lÖch ®¸nh gi¸ l¹i tµi s¶n</t>
  </si>
  <si>
    <t>6 . Chªnh lÖch tû gi¸ hèi ®o¸i</t>
  </si>
  <si>
    <t>7 . Quü ®Çu t­ ph¸t triÓn</t>
  </si>
  <si>
    <t xml:space="preserve">8. Quü dù phßng tµi chÝnh </t>
  </si>
  <si>
    <t>9 . Quü kh¸c thuéc vèn chñ së h÷u</t>
  </si>
  <si>
    <t>10. Lîi nhuËn sau thuÕ ch­a ph©n phèi</t>
  </si>
  <si>
    <t>11 . Nguån vèn ®Çu t­ XDCB</t>
  </si>
  <si>
    <t>II - Nguån kinh phÝ vµ quü kh¸c</t>
  </si>
  <si>
    <t xml:space="preserve">1 . Quü khen th­ëng vµ phóc lîi </t>
  </si>
  <si>
    <t xml:space="preserve">     +Quý Khen th­ëng</t>
  </si>
  <si>
    <t xml:space="preserve">     +Quý phóc lîi</t>
  </si>
  <si>
    <t xml:space="preserve">     +Quý KTPL ®· h×nh thµnh TSC§</t>
  </si>
  <si>
    <t xml:space="preserve">2 . Nguån kinh phÝ sù nghiÖp </t>
  </si>
  <si>
    <t>V23</t>
  </si>
  <si>
    <t xml:space="preserve">3 . Nguån kinh phÝ ®· h×nh thµnh TSC§ </t>
  </si>
  <si>
    <t>Tæng céng nguån vèn</t>
  </si>
  <si>
    <t>C¸c tµi  kho¶n ngoµi b¶ng c©n ®èi  kÕ to¸n</t>
  </si>
  <si>
    <t>ChØ tiªu</t>
  </si>
  <si>
    <t>1 . Tµi s¶n thuª ngoµi</t>
  </si>
  <si>
    <t>2 . VËt t­ hµng ho¸ nhËn gi÷ hé, nhËn gia c«ng</t>
  </si>
  <si>
    <t xml:space="preserve"> 2,1 VËt t­, hµng ho¸ nhËn gi÷ hé, nhËn gia c«ng</t>
  </si>
  <si>
    <t xml:space="preserve"> 2,2 VËt t­, hµng ho¸ nhËn gi÷ hékhi cæ phÇn ho¸ C«ng ty</t>
  </si>
  <si>
    <t xml:space="preserve"> 2,3 VËt t­, hµng ho¸  viÖn trî</t>
  </si>
  <si>
    <t>3 . Hµng ho¸ nhËn b¸n hé, nhËn ký c­îc , ký göi</t>
  </si>
  <si>
    <t>4 . Nî khã ®ßi ®· xö lý</t>
  </si>
  <si>
    <t>5 . Ngo¹i tÖ c¸c lo¹i (USD)</t>
  </si>
  <si>
    <t>6 . Dù to¸n chi sù nghiÖp , dù ¸n</t>
  </si>
  <si>
    <t>LËp biÓu                                                    KÕ to¸n tr­ëng</t>
  </si>
  <si>
    <t xml:space="preserve">Gi¸m §èc </t>
  </si>
  <si>
    <t>Hµ ThÞ DiÖp Anh</t>
  </si>
  <si>
    <t>Lª ThÞ C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</si>
</sst>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??_);_(@_)"/>
  </numFmts>
  <fonts count="53">
    <font>
      <sz val="10"/>
      <name val="Arial"/>
      <family val="0"/>
    </font>
    <font>
      <sz val="9"/>
      <name val=".VnTimeH"/>
      <family val="2"/>
    </font>
    <font>
      <sz val="10"/>
      <name val=".VnTime"/>
      <family val="0"/>
    </font>
    <font>
      <b/>
      <sz val="10"/>
      <name val=".VnTimeH"/>
      <family val="2"/>
    </font>
    <font>
      <u val="single"/>
      <sz val="9"/>
      <name val=".VnTimeH"/>
      <family val="2"/>
    </font>
    <font>
      <b/>
      <sz val="20"/>
      <name val=".VnTimeH"/>
      <family val="2"/>
    </font>
    <font>
      <b/>
      <i/>
      <sz val="14"/>
      <name val=".VnTime"/>
      <family val="2"/>
    </font>
    <font>
      <b/>
      <i/>
      <sz val="12"/>
      <name val=".VnTime"/>
      <family val="2"/>
    </font>
    <font>
      <b/>
      <u val="single"/>
      <sz val="12"/>
      <name val=".VnTimeH"/>
      <family val="2"/>
    </font>
    <font>
      <b/>
      <sz val="10"/>
      <name val=".VnTime"/>
      <family val="2"/>
    </font>
    <font>
      <b/>
      <sz val="8"/>
      <name val="Arial"/>
      <family val="2"/>
    </font>
    <font>
      <b/>
      <u val="single"/>
      <sz val="11"/>
      <name val=".VnArial NarrowH"/>
      <family val="2"/>
    </font>
    <font>
      <b/>
      <u val="single"/>
      <sz val="10"/>
      <name val=".VnArial NarrowH"/>
      <family val="2"/>
    </font>
    <font>
      <b/>
      <u val="single"/>
      <sz val="11"/>
      <name val=".VnArial Narrow"/>
      <family val="2"/>
    </font>
    <font>
      <u val="single"/>
      <sz val="10"/>
      <name val=".VnArial Narrow"/>
      <family val="2"/>
    </font>
    <font>
      <b/>
      <u val="single"/>
      <sz val="9"/>
      <name val="Arial"/>
      <family val="2"/>
    </font>
    <font>
      <sz val="10"/>
      <name val=".VnArial Narrow"/>
      <family val="2"/>
    </font>
    <font>
      <b/>
      <sz val="9"/>
      <name val="Arial"/>
      <family val="2"/>
    </font>
    <font>
      <sz val="10"/>
      <name val=".VnArial"/>
      <family val="2"/>
    </font>
    <font>
      <sz val="10"/>
      <color indexed="58"/>
      <name val=".VnArial Narrow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.VnArial Narrow"/>
      <family val="2"/>
    </font>
    <font>
      <sz val="10"/>
      <color indexed="10"/>
      <name val=".VnArial Narrow"/>
      <family val="2"/>
    </font>
    <font>
      <sz val="9"/>
      <color indexed="10"/>
      <name val="Arial"/>
      <family val="2"/>
    </font>
    <font>
      <i/>
      <sz val="10"/>
      <name val=".VnArial Narrow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.VnArial Narrow"/>
      <family val="2"/>
    </font>
    <font>
      <i/>
      <sz val="10"/>
      <name val=".VnArial"/>
      <family val="2"/>
    </font>
    <font>
      <i/>
      <sz val="10"/>
      <color indexed="10"/>
      <name val=".VnArial Narrow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b/>
      <u val="single"/>
      <sz val="10"/>
      <name val=".VnArial Narrow"/>
      <family val="2"/>
    </font>
    <font>
      <b/>
      <sz val="11"/>
      <name val="Arial"/>
      <family val="2"/>
    </font>
    <font>
      <sz val="10"/>
      <color indexed="10"/>
      <name val=".VnArial"/>
      <family val="2"/>
    </font>
    <font>
      <sz val="9"/>
      <color indexed="58"/>
      <name val="Arial"/>
      <family val="2"/>
    </font>
    <font>
      <b/>
      <sz val="9"/>
      <color indexed="5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.VnArial"/>
      <family val="2"/>
    </font>
    <font>
      <i/>
      <sz val="9"/>
      <name val=".VnArial Narrow"/>
      <family val="2"/>
    </font>
    <font>
      <i/>
      <sz val="8"/>
      <color indexed="8"/>
      <name val="Arial"/>
      <family val="2"/>
    </font>
    <font>
      <b/>
      <u val="single"/>
      <sz val="12"/>
      <name val=".VnArial NarrowH"/>
      <family val="2"/>
    </font>
    <font>
      <b/>
      <sz val="13"/>
      <name val=".VnArial Narrow"/>
      <family val="2"/>
    </font>
    <font>
      <b/>
      <sz val="12"/>
      <name val=".VnArial NarrowH"/>
      <family val="2"/>
    </font>
    <font>
      <sz val="10"/>
      <name val=".VnTimeH"/>
      <family val="2"/>
    </font>
    <font>
      <b/>
      <sz val="10"/>
      <name val=".VnArial NarrowH"/>
      <family val="2"/>
    </font>
    <font>
      <sz val="13"/>
      <name val=".VnArial Narrow"/>
      <family val="2"/>
    </font>
    <font>
      <sz val="8"/>
      <name val=".VnArial Narrow"/>
      <family val="2"/>
    </font>
    <font>
      <i/>
      <sz val="8"/>
      <name val=".VnArial"/>
      <family val="2"/>
    </font>
    <font>
      <b/>
      <sz val="10"/>
      <name val=".VnArialH"/>
      <family val="2"/>
    </font>
    <font>
      <sz val="12"/>
      <name val=".VnTimeH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Continuous"/>
    </xf>
    <xf numFmtId="3" fontId="15" fillId="0" borderId="9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0" fontId="18" fillId="0" borderId="15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left"/>
    </xf>
    <xf numFmtId="3" fontId="20" fillId="0" borderId="12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centerContinuous"/>
    </xf>
    <xf numFmtId="3" fontId="14" fillId="0" borderId="12" xfId="0" applyNumberFormat="1" applyFont="1" applyFill="1" applyBorder="1" applyAlignment="1">
      <alignment horizontal="centerContinuous"/>
    </xf>
    <xf numFmtId="3" fontId="21" fillId="0" borderId="12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Continuous"/>
    </xf>
    <xf numFmtId="3" fontId="24" fillId="0" borderId="12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 horizontal="centerContinuous"/>
    </xf>
    <xf numFmtId="3" fontId="26" fillId="0" borderId="12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164" fontId="20" fillId="0" borderId="14" xfId="0" applyNumberFormat="1" applyFont="1" applyFill="1" applyBorder="1" applyAlignment="1">
      <alignment/>
    </xf>
    <xf numFmtId="164" fontId="20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4" fontId="27" fillId="0" borderId="12" xfId="0" applyNumberFormat="1" applyFont="1" applyFill="1" applyBorder="1" applyAlignment="1">
      <alignment/>
    </xf>
    <xf numFmtId="164" fontId="27" fillId="0" borderId="14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/>
    </xf>
    <xf numFmtId="3" fontId="25" fillId="0" borderId="12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3" fontId="30" fillId="0" borderId="17" xfId="0" applyNumberFormat="1" applyFont="1" applyFill="1" applyBorder="1" applyAlignment="1">
      <alignment horizontal="center"/>
    </xf>
    <xf numFmtId="3" fontId="30" fillId="0" borderId="17" xfId="0" applyNumberFormat="1" applyFont="1" applyFill="1" applyBorder="1" applyAlignment="1">
      <alignment horizontal="centerContinuous"/>
    </xf>
    <xf numFmtId="164" fontId="31" fillId="0" borderId="17" xfId="0" applyNumberFormat="1" applyFont="1" applyFill="1" applyBorder="1" applyAlignment="1">
      <alignment/>
    </xf>
    <xf numFmtId="164" fontId="31" fillId="0" borderId="18" xfId="0" applyNumberFormat="1" applyFont="1" applyFill="1" applyBorder="1" applyAlignment="1">
      <alignment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3" fontId="28" fillId="0" borderId="20" xfId="0" applyNumberFormat="1" applyFont="1" applyFill="1" applyBorder="1" applyAlignment="1">
      <alignment horizontal="center"/>
    </xf>
    <xf numFmtId="3" fontId="16" fillId="0" borderId="20" xfId="0" applyNumberFormat="1" applyFont="1" applyFill="1" applyBorder="1" applyAlignment="1">
      <alignment horizontal="centerContinuous"/>
    </xf>
    <xf numFmtId="3" fontId="0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31" fillId="0" borderId="12" xfId="0" applyNumberFormat="1" applyFont="1" applyFill="1" applyBorder="1" applyAlignment="1">
      <alignment/>
    </xf>
    <xf numFmtId="164" fontId="31" fillId="0" borderId="14" xfId="0" applyNumberFormat="1" applyFont="1" applyFill="1" applyBorder="1" applyAlignment="1">
      <alignment/>
    </xf>
    <xf numFmtId="3" fontId="21" fillId="0" borderId="14" xfId="0" applyNumberFormat="1" applyFont="1" applyBorder="1" applyAlignment="1">
      <alignment/>
    </xf>
    <xf numFmtId="0" fontId="18" fillId="0" borderId="21" xfId="0" applyFont="1" applyFill="1" applyBorder="1" applyAlignment="1">
      <alignment/>
    </xf>
    <xf numFmtId="3" fontId="16" fillId="0" borderId="22" xfId="0" applyNumberFormat="1" applyFont="1" applyFill="1" applyBorder="1" applyAlignment="1">
      <alignment horizontal="center"/>
    </xf>
    <xf numFmtId="3" fontId="16" fillId="0" borderId="22" xfId="0" applyNumberFormat="1" applyFont="1" applyFill="1" applyBorder="1" applyAlignment="1">
      <alignment horizontal="centerContinuous"/>
    </xf>
    <xf numFmtId="3" fontId="20" fillId="0" borderId="22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3" fontId="33" fillId="0" borderId="26" xfId="0" applyNumberFormat="1" applyFont="1" applyFill="1" applyBorder="1" applyAlignment="1">
      <alignment horizontal="centerContinuous" vertical="center"/>
    </xf>
    <xf numFmtId="3" fontId="34" fillId="0" borderId="26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35" fillId="0" borderId="15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/>
    </xf>
    <xf numFmtId="164" fontId="24" fillId="0" borderId="14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3" fontId="20" fillId="0" borderId="17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0" fontId="16" fillId="0" borderId="20" xfId="0" applyFont="1" applyBorder="1" applyAlignment="1">
      <alignment horizontal="center"/>
    </xf>
    <xf numFmtId="3" fontId="20" fillId="0" borderId="9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16" fillId="0" borderId="12" xfId="0" applyFont="1" applyBorder="1" applyAlignment="1">
      <alignment horizontal="center"/>
    </xf>
    <xf numFmtId="164" fontId="36" fillId="0" borderId="12" xfId="0" applyNumberFormat="1" applyFont="1" applyFill="1" applyBorder="1" applyAlignment="1">
      <alignment/>
    </xf>
    <xf numFmtId="164" fontId="36" fillId="0" borderId="14" xfId="0" applyNumberFormat="1" applyFont="1" applyFill="1" applyBorder="1" applyAlignment="1">
      <alignment/>
    </xf>
    <xf numFmtId="3" fontId="36" fillId="0" borderId="14" xfId="0" applyNumberFormat="1" applyFont="1" applyFill="1" applyBorder="1" applyAlignment="1">
      <alignment/>
    </xf>
    <xf numFmtId="164" fontId="37" fillId="0" borderId="14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164" fontId="38" fillId="0" borderId="12" xfId="0" applyNumberFormat="1" applyFont="1" applyFill="1" applyBorder="1" applyAlignment="1">
      <alignment/>
    </xf>
    <xf numFmtId="164" fontId="38" fillId="0" borderId="14" xfId="0" applyNumberFormat="1" applyFont="1" applyFill="1" applyBorder="1" applyAlignment="1">
      <alignment/>
    </xf>
    <xf numFmtId="164" fontId="39" fillId="0" borderId="12" xfId="0" applyNumberFormat="1" applyFont="1" applyFill="1" applyBorder="1" applyAlignment="1">
      <alignment/>
    </xf>
    <xf numFmtId="164" fontId="39" fillId="0" borderId="14" xfId="0" applyNumberFormat="1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1" fillId="0" borderId="12" xfId="0" applyFont="1" applyFill="1" applyBorder="1" applyAlignment="1">
      <alignment horizontal="center"/>
    </xf>
    <xf numFmtId="164" fontId="42" fillId="0" borderId="12" xfId="0" applyNumberFormat="1" applyFont="1" applyFill="1" applyBorder="1" applyAlignment="1">
      <alignment/>
    </xf>
    <xf numFmtId="164" fontId="42" fillId="0" borderId="14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3" fontId="39" fillId="0" borderId="29" xfId="0" applyNumberFormat="1" applyFont="1" applyFill="1" applyBorder="1" applyAlignment="1">
      <alignment/>
    </xf>
    <xf numFmtId="3" fontId="39" fillId="0" borderId="23" xfId="0" applyNumberFormat="1" applyFont="1" applyFill="1" applyBorder="1" applyAlignment="1">
      <alignment/>
    </xf>
    <xf numFmtId="0" fontId="43" fillId="0" borderId="30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Continuous"/>
    </xf>
    <xf numFmtId="0" fontId="45" fillId="0" borderId="31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Continuous"/>
    </xf>
    <xf numFmtId="3" fontId="46" fillId="0" borderId="31" xfId="0" applyNumberFormat="1" applyFont="1" applyBorder="1" applyAlignment="1">
      <alignment horizontal="center" vertical="center"/>
    </xf>
    <xf numFmtId="0" fontId="47" fillId="0" borderId="32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Continuous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/>
    </xf>
    <xf numFmtId="0" fontId="49" fillId="0" borderId="35" xfId="0" applyFont="1" applyFill="1" applyBorder="1" applyAlignment="1">
      <alignment horizontal="centerContinuous"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35" xfId="0" applyFont="1" applyFill="1" applyBorder="1" applyAlignment="1">
      <alignment horizontal="centerContinuous"/>
    </xf>
    <xf numFmtId="0" fontId="50" fillId="0" borderId="15" xfId="0" applyFont="1" applyFill="1" applyBorder="1" applyAlignment="1">
      <alignment/>
    </xf>
    <xf numFmtId="9" fontId="18" fillId="0" borderId="15" xfId="19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48" fillId="0" borderId="37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Continuous"/>
    </xf>
    <xf numFmtId="164" fontId="36" fillId="0" borderId="25" xfId="0" applyNumberFormat="1" applyFont="1" applyFill="1" applyBorder="1" applyAlignment="1">
      <alignment/>
    </xf>
    <xf numFmtId="164" fontId="36" fillId="0" borderId="38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8" fontId="6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38" fontId="51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workbookViewId="0" topLeftCell="A1">
      <selection activeCell="G54" sqref="G54"/>
    </sheetView>
  </sheetViews>
  <sheetFormatPr defaultColWidth="9.140625" defaultRowHeight="12.75"/>
  <cols>
    <col min="1" max="1" width="39.28125" style="0" customWidth="1"/>
    <col min="2" max="2" width="6.8515625" style="0" customWidth="1"/>
    <col min="3" max="3" width="5.140625" style="0" customWidth="1"/>
    <col min="4" max="4" width="17.8515625" style="0" customWidth="1"/>
    <col min="5" max="5" width="16.57421875" style="0" customWidth="1"/>
  </cols>
  <sheetData>
    <row r="1" spans="1:5" ht="15.75" thickBot="1" thickTop="1">
      <c r="A1" s="1" t="s">
        <v>0</v>
      </c>
      <c r="B1" s="2"/>
      <c r="C1" s="2"/>
      <c r="D1" s="3"/>
      <c r="E1" s="4" t="s">
        <v>1</v>
      </c>
    </row>
    <row r="2" spans="1:5" ht="14.25" thickTop="1">
      <c r="A2" s="5" t="s">
        <v>2</v>
      </c>
      <c r="B2" s="2"/>
      <c r="C2" s="6" t="s">
        <v>3</v>
      </c>
      <c r="D2" s="6"/>
      <c r="E2" s="6"/>
    </row>
    <row r="3" spans="1:5" ht="13.5">
      <c r="A3" s="7" t="s">
        <v>4</v>
      </c>
      <c r="B3" s="6" t="s">
        <v>5</v>
      </c>
      <c r="C3" s="6"/>
      <c r="D3" s="6"/>
      <c r="E3" s="6"/>
    </row>
    <row r="4" spans="1:5" ht="29.25">
      <c r="A4" s="8" t="s">
        <v>6</v>
      </c>
      <c r="B4" s="8"/>
      <c r="C4" s="8"/>
      <c r="D4" s="8"/>
      <c r="E4" s="8"/>
    </row>
    <row r="5" spans="1:5" ht="18">
      <c r="A5" s="9" t="s">
        <v>7</v>
      </c>
      <c r="B5" s="9"/>
      <c r="C5" s="9"/>
      <c r="D5" s="9"/>
      <c r="E5" s="9"/>
    </row>
    <row r="6" spans="3:5" ht="15.75" thickBot="1">
      <c r="C6" s="10" t="s">
        <v>8</v>
      </c>
      <c r="D6" s="10"/>
      <c r="E6" s="10"/>
    </row>
    <row r="7" spans="1:5" ht="18" thickTop="1">
      <c r="A7" s="11" t="s">
        <v>9</v>
      </c>
      <c r="B7" s="12" t="s">
        <v>10</v>
      </c>
      <c r="C7" s="13" t="s">
        <v>11</v>
      </c>
      <c r="D7" s="12" t="s">
        <v>12</v>
      </c>
      <c r="E7" s="14" t="s">
        <v>13</v>
      </c>
    </row>
    <row r="8" spans="1:5" ht="12.75">
      <c r="A8" s="15">
        <v>1</v>
      </c>
      <c r="B8" s="16">
        <v>2</v>
      </c>
      <c r="C8" s="16">
        <v>3</v>
      </c>
      <c r="D8" s="16">
        <v>4</v>
      </c>
      <c r="E8" s="17">
        <v>5</v>
      </c>
    </row>
    <row r="9" spans="1:5" ht="17.25">
      <c r="A9" s="18" t="s">
        <v>14</v>
      </c>
      <c r="B9" s="19">
        <v>100</v>
      </c>
      <c r="C9" s="20"/>
      <c r="D9" s="21">
        <v>139037494340</v>
      </c>
      <c r="E9" s="22">
        <f>E10+E13+E16+E23+E26</f>
        <v>223556064178</v>
      </c>
    </row>
    <row r="10" spans="1:5" ht="14.25">
      <c r="A10" s="23" t="s">
        <v>15</v>
      </c>
      <c r="B10" s="24">
        <v>110</v>
      </c>
      <c r="C10" s="25"/>
      <c r="D10" s="26">
        <v>7721098042</v>
      </c>
      <c r="E10" s="27">
        <v>1684427384</v>
      </c>
    </row>
    <row r="11" spans="1:5" ht="12.75">
      <c r="A11" s="28" t="s">
        <v>16</v>
      </c>
      <c r="B11" s="29">
        <v>111</v>
      </c>
      <c r="C11" s="30" t="s">
        <v>17</v>
      </c>
      <c r="D11" s="31">
        <v>7721098042</v>
      </c>
      <c r="E11" s="32">
        <v>1684427384</v>
      </c>
    </row>
    <row r="12" spans="1:5" ht="12.75">
      <c r="A12" s="28" t="s">
        <v>18</v>
      </c>
      <c r="B12" s="29">
        <v>112</v>
      </c>
      <c r="C12" s="33"/>
      <c r="D12" s="31">
        <v>0</v>
      </c>
      <c r="E12" s="32"/>
    </row>
    <row r="13" spans="1:5" ht="14.25">
      <c r="A13" s="23" t="s">
        <v>19</v>
      </c>
      <c r="B13" s="24">
        <v>120</v>
      </c>
      <c r="C13" s="34" t="s">
        <v>20</v>
      </c>
      <c r="D13" s="35">
        <v>0</v>
      </c>
      <c r="E13" s="36"/>
    </row>
    <row r="14" spans="1:5" ht="12.75">
      <c r="A14" s="28" t="s">
        <v>21</v>
      </c>
      <c r="B14" s="29">
        <v>121</v>
      </c>
      <c r="C14" s="33"/>
      <c r="D14" s="31">
        <v>0</v>
      </c>
      <c r="E14" s="32"/>
    </row>
    <row r="15" spans="1:5" ht="12.75">
      <c r="A15" s="28" t="s">
        <v>22</v>
      </c>
      <c r="B15" s="37">
        <v>129</v>
      </c>
      <c r="C15" s="33"/>
      <c r="D15" s="31">
        <v>0</v>
      </c>
      <c r="E15" s="32"/>
    </row>
    <row r="16" spans="1:5" ht="16.5">
      <c r="A16" s="23" t="s">
        <v>23</v>
      </c>
      <c r="B16" s="24">
        <v>130</v>
      </c>
      <c r="C16" s="34"/>
      <c r="D16" s="26">
        <v>79331677853</v>
      </c>
      <c r="E16" s="27">
        <f>E17+E18+E19+E21+E22</f>
        <v>108826450192</v>
      </c>
    </row>
    <row r="17" spans="1:5" ht="12.75">
      <c r="A17" s="28" t="s">
        <v>24</v>
      </c>
      <c r="B17" s="38">
        <v>131</v>
      </c>
      <c r="C17" s="39"/>
      <c r="D17" s="40">
        <v>63816570467</v>
      </c>
      <c r="E17" s="41">
        <v>98993224756</v>
      </c>
    </row>
    <row r="18" spans="1:5" ht="12.75">
      <c r="A18" s="28" t="s">
        <v>25</v>
      </c>
      <c r="B18" s="38">
        <v>132</v>
      </c>
      <c r="C18" s="39"/>
      <c r="D18" s="40">
        <v>7738522585</v>
      </c>
      <c r="E18" s="41">
        <v>688900000</v>
      </c>
    </row>
    <row r="19" spans="1:5" ht="12.75">
      <c r="A19" s="28" t="s">
        <v>26</v>
      </c>
      <c r="B19" s="37">
        <v>133</v>
      </c>
      <c r="C19" s="33"/>
      <c r="D19" s="31">
        <v>5774699186</v>
      </c>
      <c r="E19" s="32">
        <f>60168000+5515747168</f>
        <v>5575915168</v>
      </c>
    </row>
    <row r="20" spans="1:5" ht="12.75">
      <c r="A20" s="28" t="s">
        <v>27</v>
      </c>
      <c r="B20" s="37">
        <v>134</v>
      </c>
      <c r="C20" s="42"/>
      <c r="D20" s="43"/>
      <c r="E20" s="44"/>
    </row>
    <row r="21" spans="1:5" ht="12.75">
      <c r="A21" s="28" t="s">
        <v>28</v>
      </c>
      <c r="B21" s="37">
        <v>135</v>
      </c>
      <c r="C21" s="42" t="s">
        <v>29</v>
      </c>
      <c r="D21" s="31">
        <v>2001885615</v>
      </c>
      <c r="E21" s="32">
        <f>3290853465+683712113-398500000</f>
        <v>3576065578</v>
      </c>
    </row>
    <row r="22" spans="1:5" ht="12.75">
      <c r="A22" s="28" t="s">
        <v>30</v>
      </c>
      <c r="B22" s="37">
        <v>139</v>
      </c>
      <c r="C22" s="33"/>
      <c r="D22" s="31">
        <v>0</v>
      </c>
      <c r="E22" s="45">
        <v>-7655310</v>
      </c>
    </row>
    <row r="23" spans="1:5" ht="16.5">
      <c r="A23" s="23" t="s">
        <v>31</v>
      </c>
      <c r="B23" s="24">
        <v>140</v>
      </c>
      <c r="C23" s="34"/>
      <c r="D23" s="26">
        <v>49504064388</v>
      </c>
      <c r="E23" s="27">
        <f>E24+E25</f>
        <v>108849230919</v>
      </c>
    </row>
    <row r="24" spans="1:5" ht="12.75">
      <c r="A24" s="28" t="s">
        <v>32</v>
      </c>
      <c r="B24" s="37">
        <v>141</v>
      </c>
      <c r="C24" s="33" t="s">
        <v>33</v>
      </c>
      <c r="D24" s="31">
        <v>49504064388</v>
      </c>
      <c r="E24" s="32">
        <v>108849230919</v>
      </c>
    </row>
    <row r="25" spans="1:5" ht="12.75">
      <c r="A25" s="28" t="s">
        <v>34</v>
      </c>
      <c r="B25" s="37">
        <v>149</v>
      </c>
      <c r="C25" s="33"/>
      <c r="D25" s="46">
        <v>0</v>
      </c>
      <c r="E25" s="32"/>
    </row>
    <row r="26" spans="1:5" ht="14.25">
      <c r="A26" s="23" t="s">
        <v>35</v>
      </c>
      <c r="B26" s="24">
        <v>150</v>
      </c>
      <c r="C26" s="34"/>
      <c r="D26" s="47">
        <v>2480654057</v>
      </c>
      <c r="E26" s="27">
        <v>4195955683</v>
      </c>
    </row>
    <row r="27" spans="1:5" ht="12.75">
      <c r="A27" s="28" t="s">
        <v>36</v>
      </c>
      <c r="B27" s="37">
        <v>151</v>
      </c>
      <c r="C27" s="33"/>
      <c r="D27" s="31">
        <v>600294464</v>
      </c>
      <c r="E27" s="32">
        <v>4195955683</v>
      </c>
    </row>
    <row r="28" spans="1:5" ht="12.75">
      <c r="A28" s="28" t="s">
        <v>37</v>
      </c>
      <c r="B28" s="37">
        <v>152</v>
      </c>
      <c r="C28" s="33"/>
      <c r="D28" s="31">
        <v>1880359593</v>
      </c>
      <c r="E28" s="32"/>
    </row>
    <row r="29" spans="1:5" ht="12.75">
      <c r="A29" s="28" t="s">
        <v>38</v>
      </c>
      <c r="B29" s="37">
        <v>154</v>
      </c>
      <c r="C29" s="33" t="s">
        <v>39</v>
      </c>
      <c r="D29" s="31"/>
      <c r="E29" s="32"/>
    </row>
    <row r="30" spans="1:5" ht="12.75">
      <c r="A30" s="28" t="s">
        <v>40</v>
      </c>
      <c r="B30" s="37">
        <v>158</v>
      </c>
      <c r="C30" s="33"/>
      <c r="D30" s="46">
        <v>0</v>
      </c>
      <c r="E30" s="32"/>
    </row>
    <row r="31" spans="1:5" ht="17.25">
      <c r="A31" s="48" t="s">
        <v>41</v>
      </c>
      <c r="B31" s="24">
        <v>200</v>
      </c>
      <c r="C31" s="49"/>
      <c r="D31" s="50">
        <v>425285964411</v>
      </c>
      <c r="E31" s="51">
        <f>E32+E38+E53+E56+E61</f>
        <v>350987741077</v>
      </c>
    </row>
    <row r="32" spans="1:5" ht="14.25">
      <c r="A32" s="23" t="s">
        <v>42</v>
      </c>
      <c r="B32" s="24">
        <v>210</v>
      </c>
      <c r="C32" s="34"/>
      <c r="D32" s="26">
        <v>0</v>
      </c>
      <c r="E32" s="27"/>
    </row>
    <row r="33" spans="1:5" ht="12.75">
      <c r="A33" s="28" t="s">
        <v>43</v>
      </c>
      <c r="B33" s="37">
        <v>211</v>
      </c>
      <c r="C33" s="33"/>
      <c r="D33" s="52">
        <v>0</v>
      </c>
      <c r="E33" s="53"/>
    </row>
    <row r="34" spans="1:5" ht="12.75">
      <c r="A34" s="28" t="s">
        <v>44</v>
      </c>
      <c r="B34" s="37">
        <v>212</v>
      </c>
      <c r="C34" s="33"/>
      <c r="D34" s="52"/>
      <c r="E34" s="53"/>
    </row>
    <row r="35" spans="1:5" ht="12.75">
      <c r="A35" s="28" t="s">
        <v>45</v>
      </c>
      <c r="B35" s="37">
        <v>213</v>
      </c>
      <c r="C35" s="33" t="s">
        <v>46</v>
      </c>
      <c r="D35" s="52">
        <v>0</v>
      </c>
      <c r="E35" s="53"/>
    </row>
    <row r="36" spans="1:5" ht="12.75">
      <c r="A36" s="28" t="s">
        <v>47</v>
      </c>
      <c r="B36" s="37">
        <v>218</v>
      </c>
      <c r="C36" s="33" t="s">
        <v>48</v>
      </c>
      <c r="D36" s="31">
        <v>0</v>
      </c>
      <c r="E36" s="32"/>
    </row>
    <row r="37" spans="1:5" ht="12.75">
      <c r="A37" s="28" t="s">
        <v>49</v>
      </c>
      <c r="B37" s="37">
        <v>219</v>
      </c>
      <c r="C37" s="33"/>
      <c r="D37" s="54">
        <v>0</v>
      </c>
      <c r="E37" s="55">
        <v>0</v>
      </c>
    </row>
    <row r="38" spans="1:5" ht="14.25">
      <c r="A38" s="23" t="s">
        <v>50</v>
      </c>
      <c r="B38" s="24">
        <v>220</v>
      </c>
      <c r="C38" s="34"/>
      <c r="D38" s="26">
        <v>421828725882</v>
      </c>
      <c r="E38" s="27">
        <f>E39+E44+E47+E50</f>
        <v>347148999924</v>
      </c>
    </row>
    <row r="39" spans="1:5" ht="12.75">
      <c r="A39" s="28" t="s">
        <v>51</v>
      </c>
      <c r="B39" s="56">
        <v>221</v>
      </c>
      <c r="C39" s="33" t="s">
        <v>52</v>
      </c>
      <c r="D39" s="31">
        <v>410868158214</v>
      </c>
      <c r="E39" s="32">
        <f>E40+E41</f>
        <v>343030729191</v>
      </c>
    </row>
    <row r="40" spans="1:5" ht="12.75">
      <c r="A40" s="57" t="s">
        <v>53</v>
      </c>
      <c r="B40" s="58">
        <v>222</v>
      </c>
      <c r="C40" s="42"/>
      <c r="D40" s="43">
        <v>792263068288</v>
      </c>
      <c r="E40" s="44">
        <v>653208558720</v>
      </c>
    </row>
    <row r="41" spans="1:5" ht="24.75" customHeight="1" thickBot="1">
      <c r="A41" s="59" t="s">
        <v>54</v>
      </c>
      <c r="B41" s="60">
        <v>223</v>
      </c>
      <c r="C41" s="61"/>
      <c r="D41" s="62">
        <v>-381394910074</v>
      </c>
      <c r="E41" s="63">
        <v>-310177829529</v>
      </c>
    </row>
    <row r="42" spans="1:5" ht="18" thickTop="1">
      <c r="A42" s="11" t="s">
        <v>9</v>
      </c>
      <c r="B42" s="12" t="s">
        <v>10</v>
      </c>
      <c r="C42" s="13" t="s">
        <v>11</v>
      </c>
      <c r="D42" s="12" t="s">
        <v>12</v>
      </c>
      <c r="E42" s="14" t="s">
        <v>13</v>
      </c>
    </row>
    <row r="43" spans="1:5" ht="12.75">
      <c r="A43" s="64">
        <v>1</v>
      </c>
      <c r="B43" s="65">
        <v>2</v>
      </c>
      <c r="C43" s="65">
        <v>3</v>
      </c>
      <c r="D43" s="65">
        <v>4</v>
      </c>
      <c r="E43" s="66">
        <v>5</v>
      </c>
    </row>
    <row r="44" spans="1:5" ht="12.75">
      <c r="A44" s="67" t="s">
        <v>55</v>
      </c>
      <c r="B44" s="68">
        <v>224</v>
      </c>
      <c r="C44" s="69" t="s">
        <v>56</v>
      </c>
      <c r="D44" s="70">
        <v>0</v>
      </c>
      <c r="E44" s="71"/>
    </row>
    <row r="45" spans="1:5" ht="12.75">
      <c r="A45" s="57" t="s">
        <v>53</v>
      </c>
      <c r="B45" s="37">
        <v>225</v>
      </c>
      <c r="C45" s="33"/>
      <c r="D45" s="43">
        <v>0</v>
      </c>
      <c r="E45" s="44"/>
    </row>
    <row r="46" spans="1:5" ht="12.75">
      <c r="A46" s="57" t="s">
        <v>54</v>
      </c>
      <c r="B46" s="37">
        <v>226</v>
      </c>
      <c r="C46" s="33"/>
      <c r="D46" s="72">
        <v>0</v>
      </c>
      <c r="E46" s="73"/>
    </row>
    <row r="47" spans="1:5" ht="12.75">
      <c r="A47" s="28" t="s">
        <v>57</v>
      </c>
      <c r="B47" s="56">
        <v>227</v>
      </c>
      <c r="C47" s="33" t="s">
        <v>58</v>
      </c>
      <c r="D47" s="31">
        <v>10118280</v>
      </c>
      <c r="E47" s="32">
        <f>E48+E49</f>
        <v>13118280</v>
      </c>
    </row>
    <row r="48" spans="1:5" ht="12.75">
      <c r="A48" s="57" t="s">
        <v>53</v>
      </c>
      <c r="B48" s="37">
        <v>228</v>
      </c>
      <c r="C48" s="33"/>
      <c r="D48" s="43">
        <v>427601645</v>
      </c>
      <c r="E48" s="44">
        <v>427601645</v>
      </c>
    </row>
    <row r="49" spans="1:5" ht="12.75">
      <c r="A49" s="57" t="s">
        <v>54</v>
      </c>
      <c r="B49" s="38">
        <v>229</v>
      </c>
      <c r="C49" s="39"/>
      <c r="D49" s="72">
        <v>-417483365</v>
      </c>
      <c r="E49" s="73">
        <v>-414483365</v>
      </c>
    </row>
    <row r="50" spans="1:5" ht="12.75">
      <c r="A50" s="28" t="s">
        <v>59</v>
      </c>
      <c r="B50" s="56">
        <v>230</v>
      </c>
      <c r="C50" s="33" t="s">
        <v>60</v>
      </c>
      <c r="D50" s="31">
        <v>10950449388</v>
      </c>
      <c r="E50" s="32">
        <f>E51+E52</f>
        <v>4105152453</v>
      </c>
    </row>
    <row r="51" spans="1:5" ht="12.75">
      <c r="A51" s="57" t="s">
        <v>61</v>
      </c>
      <c r="B51" s="37"/>
      <c r="C51" s="33"/>
      <c r="D51" s="43">
        <v>7224170062</v>
      </c>
      <c r="E51" s="44">
        <v>3034117695</v>
      </c>
    </row>
    <row r="52" spans="1:5" ht="12.75">
      <c r="A52" s="57" t="s">
        <v>62</v>
      </c>
      <c r="B52" s="37"/>
      <c r="C52" s="33"/>
      <c r="D52" s="72">
        <v>3726279326</v>
      </c>
      <c r="E52" s="73">
        <v>1071034758</v>
      </c>
    </row>
    <row r="53" spans="1:5" ht="14.25">
      <c r="A53" s="23" t="s">
        <v>63</v>
      </c>
      <c r="B53" s="24">
        <v>240</v>
      </c>
      <c r="C53" s="33" t="s">
        <v>64</v>
      </c>
      <c r="D53" s="35">
        <v>0</v>
      </c>
      <c r="E53" s="36"/>
    </row>
    <row r="54" spans="1:5" ht="12.75">
      <c r="A54" s="57" t="s">
        <v>65</v>
      </c>
      <c r="B54" s="37">
        <v>241</v>
      </c>
      <c r="C54" s="33"/>
      <c r="D54" s="43">
        <v>0</v>
      </c>
      <c r="E54" s="44"/>
    </row>
    <row r="55" spans="1:5" ht="12.75">
      <c r="A55" s="57" t="s">
        <v>66</v>
      </c>
      <c r="B55" s="37">
        <v>242</v>
      </c>
      <c r="C55" s="33"/>
      <c r="D55" s="72">
        <v>0</v>
      </c>
      <c r="E55" s="73"/>
    </row>
    <row r="56" spans="1:5" ht="14.25">
      <c r="A56" s="23" t="s">
        <v>67</v>
      </c>
      <c r="B56" s="24">
        <v>250</v>
      </c>
      <c r="C56" s="34"/>
      <c r="D56" s="26">
        <v>1800000000</v>
      </c>
      <c r="E56" s="36">
        <v>100000000</v>
      </c>
    </row>
    <row r="57" spans="1:5" ht="12.75">
      <c r="A57" s="28" t="s">
        <v>68</v>
      </c>
      <c r="B57" s="37">
        <v>251</v>
      </c>
      <c r="C57" s="33"/>
      <c r="D57" s="31">
        <v>0</v>
      </c>
      <c r="E57" s="32"/>
    </row>
    <row r="58" spans="1:5" ht="12.75">
      <c r="A58" s="28" t="s">
        <v>69</v>
      </c>
      <c r="B58" s="37">
        <v>252</v>
      </c>
      <c r="C58" s="33"/>
      <c r="D58" s="31">
        <v>0</v>
      </c>
      <c r="E58" s="32">
        <v>100000000</v>
      </c>
    </row>
    <row r="59" spans="1:5" ht="12.75">
      <c r="A59" s="28" t="s">
        <v>70</v>
      </c>
      <c r="B59" s="37">
        <v>258</v>
      </c>
      <c r="C59" s="33" t="s">
        <v>71</v>
      </c>
      <c r="D59" s="31">
        <v>1800000000</v>
      </c>
      <c r="E59" s="32"/>
    </row>
    <row r="60" spans="1:5" ht="12.75">
      <c r="A60" s="28" t="s">
        <v>72</v>
      </c>
      <c r="B60" s="37">
        <v>259</v>
      </c>
      <c r="C60" s="33"/>
      <c r="D60" s="54">
        <v>0</v>
      </c>
      <c r="E60" s="55"/>
    </row>
    <row r="61" spans="1:5" ht="14.25">
      <c r="A61" s="23" t="s">
        <v>73</v>
      </c>
      <c r="B61" s="24">
        <v>260</v>
      </c>
      <c r="C61" s="34"/>
      <c r="D61" s="26">
        <v>1657238529</v>
      </c>
      <c r="E61" s="74">
        <f>2938741153+E64</f>
        <v>3738741153</v>
      </c>
    </row>
    <row r="62" spans="1:5" ht="12.75">
      <c r="A62" s="28" t="s">
        <v>74</v>
      </c>
      <c r="B62" s="37">
        <v>261</v>
      </c>
      <c r="C62" s="33" t="s">
        <v>75</v>
      </c>
      <c r="D62" s="31">
        <v>857238529</v>
      </c>
      <c r="E62" s="32">
        <v>2938741153</v>
      </c>
    </row>
    <row r="63" spans="1:5" ht="12.75">
      <c r="A63" s="28" t="s">
        <v>76</v>
      </c>
      <c r="B63" s="37">
        <v>262</v>
      </c>
      <c r="C63" s="33" t="s">
        <v>77</v>
      </c>
      <c r="D63" s="31">
        <v>0</v>
      </c>
      <c r="E63" s="32"/>
    </row>
    <row r="64" spans="1:5" ht="12.75">
      <c r="A64" s="75" t="s">
        <v>78</v>
      </c>
      <c r="B64" s="76">
        <v>268</v>
      </c>
      <c r="C64" s="77"/>
      <c r="D64" s="78">
        <v>800000000</v>
      </c>
      <c r="E64" s="79">
        <v>800000000</v>
      </c>
    </row>
    <row r="65" spans="1:5" ht="18" thickBot="1">
      <c r="A65" s="80" t="s">
        <v>79</v>
      </c>
      <c r="B65" s="81">
        <v>270</v>
      </c>
      <c r="C65" s="82"/>
      <c r="D65" s="83">
        <v>564323458751</v>
      </c>
      <c r="E65" s="84">
        <f>E9+E31</f>
        <v>574543805255</v>
      </c>
    </row>
    <row r="66" spans="1:5" ht="18" thickTop="1">
      <c r="A66" s="85" t="s">
        <v>80</v>
      </c>
      <c r="B66" s="12" t="s">
        <v>10</v>
      </c>
      <c r="C66" s="13" t="s">
        <v>11</v>
      </c>
      <c r="D66" s="12" t="s">
        <v>12</v>
      </c>
      <c r="E66" s="14" t="s">
        <v>13</v>
      </c>
    </row>
    <row r="67" spans="1:5" ht="12.75">
      <c r="A67" s="64">
        <v>1</v>
      </c>
      <c r="B67" s="65">
        <v>2</v>
      </c>
      <c r="C67" s="65">
        <v>3</v>
      </c>
      <c r="D67" s="65">
        <v>4</v>
      </c>
      <c r="E67" s="66">
        <v>5</v>
      </c>
    </row>
    <row r="68" spans="1:5" ht="17.25">
      <c r="A68" s="18" t="s">
        <v>81</v>
      </c>
      <c r="B68" s="19">
        <v>300</v>
      </c>
      <c r="C68" s="86"/>
      <c r="D68" s="21">
        <v>451210591367</v>
      </c>
      <c r="E68" s="22">
        <f>E69+E80</f>
        <v>483275232722</v>
      </c>
    </row>
    <row r="69" spans="1:5" ht="14.25">
      <c r="A69" s="23" t="s">
        <v>82</v>
      </c>
      <c r="B69" s="24">
        <v>310</v>
      </c>
      <c r="C69" s="87"/>
      <c r="D69" s="26">
        <v>214423956598</v>
      </c>
      <c r="E69" s="27">
        <f>E70+E71+E72+E73+E74+E75+E76+E78</f>
        <v>275031846015</v>
      </c>
    </row>
    <row r="70" spans="1:5" ht="12.75">
      <c r="A70" s="28" t="s">
        <v>83</v>
      </c>
      <c r="B70" s="88">
        <v>311</v>
      </c>
      <c r="C70" s="33" t="s">
        <v>84</v>
      </c>
      <c r="D70" s="31">
        <v>32286057755</v>
      </c>
      <c r="E70" s="32">
        <v>128242223295</v>
      </c>
    </row>
    <row r="71" spans="1:5" ht="12.75">
      <c r="A71" s="89" t="s">
        <v>85</v>
      </c>
      <c r="B71" s="90">
        <v>312</v>
      </c>
      <c r="C71" s="90"/>
      <c r="D71" s="40">
        <v>107134439945</v>
      </c>
      <c r="E71" s="41">
        <v>47785474162</v>
      </c>
    </row>
    <row r="72" spans="1:5" ht="12.75">
      <c r="A72" s="89" t="s">
        <v>86</v>
      </c>
      <c r="B72" s="90">
        <v>313</v>
      </c>
      <c r="C72" s="90"/>
      <c r="D72" s="40">
        <v>1603023940</v>
      </c>
      <c r="E72" s="41">
        <v>108587424</v>
      </c>
    </row>
    <row r="73" spans="1:5" ht="12.75">
      <c r="A73" s="28" t="s">
        <v>87</v>
      </c>
      <c r="B73" s="88">
        <v>314</v>
      </c>
      <c r="C73" s="33" t="s">
        <v>88</v>
      </c>
      <c r="D73" s="31">
        <v>4381129557</v>
      </c>
      <c r="E73" s="32">
        <v>13160590201</v>
      </c>
    </row>
    <row r="74" spans="1:5" ht="12.75">
      <c r="A74" s="28" t="s">
        <v>89</v>
      </c>
      <c r="B74" s="88">
        <v>315</v>
      </c>
      <c r="C74" s="88"/>
      <c r="D74" s="31">
        <v>44546125459</v>
      </c>
      <c r="E74" s="32">
        <v>18407181108</v>
      </c>
    </row>
    <row r="75" spans="1:5" ht="12.75">
      <c r="A75" s="28" t="s">
        <v>90</v>
      </c>
      <c r="B75" s="88">
        <v>316</v>
      </c>
      <c r="C75" s="33" t="s">
        <v>91</v>
      </c>
      <c r="D75" s="31">
        <v>45001073</v>
      </c>
      <c r="E75" s="32">
        <v>112238405</v>
      </c>
    </row>
    <row r="76" spans="1:5" ht="12.75">
      <c r="A76" s="28" t="s">
        <v>92</v>
      </c>
      <c r="B76" s="90">
        <v>317</v>
      </c>
      <c r="C76" s="90"/>
      <c r="D76" s="31">
        <v>14952079021</v>
      </c>
      <c r="E76" s="32">
        <v>63717985507</v>
      </c>
    </row>
    <row r="77" spans="1:5" ht="12.75">
      <c r="A77" s="28" t="s">
        <v>93</v>
      </c>
      <c r="B77" s="90">
        <v>318</v>
      </c>
      <c r="C77" s="90"/>
      <c r="D77" s="40"/>
      <c r="E77" s="41"/>
    </row>
    <row r="78" spans="1:5" ht="12.75">
      <c r="A78" s="28" t="s">
        <v>94</v>
      </c>
      <c r="B78" s="88">
        <v>319</v>
      </c>
      <c r="C78" s="33" t="s">
        <v>95</v>
      </c>
      <c r="D78" s="31">
        <v>9476099848</v>
      </c>
      <c r="E78" s="32">
        <f>2919453662+683712113-400000000+294400138</f>
        <v>3497565913</v>
      </c>
    </row>
    <row r="79" spans="1:5" ht="12.75">
      <c r="A79" s="28" t="s">
        <v>96</v>
      </c>
      <c r="B79" s="88">
        <v>320</v>
      </c>
      <c r="C79" s="88"/>
      <c r="D79" s="91"/>
      <c r="E79" s="92"/>
    </row>
    <row r="80" spans="1:5" ht="14.25">
      <c r="A80" s="23" t="s">
        <v>97</v>
      </c>
      <c r="B80" s="24">
        <v>330</v>
      </c>
      <c r="C80" s="87"/>
      <c r="D80" s="26">
        <v>236786634769</v>
      </c>
      <c r="E80" s="27">
        <f>E81+E82+E83+E86+E87+E88+E89</f>
        <v>208243386707</v>
      </c>
    </row>
    <row r="81" spans="1:5" ht="12.75">
      <c r="A81" s="28" t="s">
        <v>98</v>
      </c>
      <c r="B81" s="88">
        <v>331</v>
      </c>
      <c r="C81" s="88"/>
      <c r="D81" s="31">
        <v>0</v>
      </c>
      <c r="E81" s="32"/>
    </row>
    <row r="82" spans="1:5" ht="12.75">
      <c r="A82" s="28" t="s">
        <v>99</v>
      </c>
      <c r="B82" s="90">
        <v>332</v>
      </c>
      <c r="C82" s="90" t="s">
        <v>100</v>
      </c>
      <c r="D82" s="40">
        <v>0</v>
      </c>
      <c r="E82" s="41">
        <v>147843454433</v>
      </c>
    </row>
    <row r="83" spans="1:5" ht="13.5" thickBot="1">
      <c r="A83" s="93" t="s">
        <v>101</v>
      </c>
      <c r="B83" s="94">
        <v>333</v>
      </c>
      <c r="C83" s="94"/>
      <c r="D83" s="95">
        <v>0</v>
      </c>
      <c r="E83" s="96">
        <v>400000000</v>
      </c>
    </row>
    <row r="84" spans="1:5" ht="18" thickTop="1">
      <c r="A84" s="11" t="s">
        <v>80</v>
      </c>
      <c r="B84" s="12" t="s">
        <v>10</v>
      </c>
      <c r="C84" s="13" t="s">
        <v>11</v>
      </c>
      <c r="D84" s="12" t="s">
        <v>12</v>
      </c>
      <c r="E84" s="14" t="s">
        <v>13</v>
      </c>
    </row>
    <row r="85" spans="1:5" ht="12.75">
      <c r="A85" s="65">
        <v>1</v>
      </c>
      <c r="B85" s="65">
        <v>2</v>
      </c>
      <c r="C85" s="65">
        <v>3</v>
      </c>
      <c r="D85" s="65">
        <v>4</v>
      </c>
      <c r="E85" s="66">
        <v>5</v>
      </c>
    </row>
    <row r="86" spans="1:5" ht="12.75">
      <c r="A86" s="67" t="s">
        <v>102</v>
      </c>
      <c r="B86" s="97">
        <v>334</v>
      </c>
      <c r="C86" s="97" t="s">
        <v>103</v>
      </c>
      <c r="D86" s="98">
        <v>235080372432</v>
      </c>
      <c r="E86" s="99">
        <v>59999932274</v>
      </c>
    </row>
    <row r="87" spans="1:5" ht="12.75">
      <c r="A87" s="28" t="s">
        <v>104</v>
      </c>
      <c r="B87" s="100">
        <v>335</v>
      </c>
      <c r="C87" s="100" t="s">
        <v>77</v>
      </c>
      <c r="D87" s="31">
        <v>0</v>
      </c>
      <c r="E87" s="32"/>
    </row>
    <row r="88" spans="1:5" ht="12.75">
      <c r="A88" s="28" t="s">
        <v>105</v>
      </c>
      <c r="B88" s="100">
        <v>336</v>
      </c>
      <c r="C88" s="100"/>
      <c r="D88" s="101">
        <v>1706262337</v>
      </c>
      <c r="E88" s="32"/>
    </row>
    <row r="89" spans="1:5" ht="12.75">
      <c r="A89" s="28" t="s">
        <v>106</v>
      </c>
      <c r="B89" s="100">
        <v>337</v>
      </c>
      <c r="C89" s="100"/>
      <c r="D89" s="31"/>
      <c r="E89" s="32"/>
    </row>
    <row r="90" spans="1:5" ht="17.25">
      <c r="A90" s="48" t="s">
        <v>107</v>
      </c>
      <c r="B90" s="24">
        <v>400</v>
      </c>
      <c r="C90" s="87"/>
      <c r="D90" s="50">
        <v>113112867384</v>
      </c>
      <c r="E90" s="51">
        <f>E91+E103</f>
        <v>91268572533</v>
      </c>
    </row>
    <row r="91" spans="1:5" ht="14.25">
      <c r="A91" s="23" t="s">
        <v>108</v>
      </c>
      <c r="B91" s="24">
        <v>410</v>
      </c>
      <c r="C91" s="87" t="s">
        <v>109</v>
      </c>
      <c r="D91" s="26">
        <v>104239904121</v>
      </c>
      <c r="E91" s="27">
        <f>E92+E93+E95+E96+E97+E98+E99+E100+E101</f>
        <v>91000000000</v>
      </c>
    </row>
    <row r="92" spans="1:5" ht="12.75">
      <c r="A92" s="28" t="s">
        <v>110</v>
      </c>
      <c r="B92" s="88">
        <v>411</v>
      </c>
      <c r="C92" s="88"/>
      <c r="D92" s="31">
        <v>91000000000</v>
      </c>
      <c r="E92" s="32">
        <f>89613770472+218317279+14758901+1846053486-692900138</f>
        <v>91000000000</v>
      </c>
    </row>
    <row r="93" spans="1:5" ht="12.75">
      <c r="A93" s="28" t="s">
        <v>111</v>
      </c>
      <c r="B93" s="88">
        <v>412</v>
      </c>
      <c r="C93" s="88"/>
      <c r="D93" s="31">
        <v>0</v>
      </c>
      <c r="E93" s="32"/>
    </row>
    <row r="94" spans="1:5" ht="12.75">
      <c r="A94" s="28" t="s">
        <v>112</v>
      </c>
      <c r="B94" s="88">
        <v>413</v>
      </c>
      <c r="C94" s="88"/>
      <c r="D94" s="31">
        <v>1122547021</v>
      </c>
      <c r="E94" s="32"/>
    </row>
    <row r="95" spans="1:5" ht="12.75">
      <c r="A95" s="28" t="s">
        <v>113</v>
      </c>
      <c r="B95" s="88">
        <v>414</v>
      </c>
      <c r="C95" s="88"/>
      <c r="D95" s="31">
        <v>0</v>
      </c>
      <c r="E95" s="32"/>
    </row>
    <row r="96" spans="1:5" ht="12.75">
      <c r="A96" s="28" t="s">
        <v>114</v>
      </c>
      <c r="B96" s="88">
        <v>415</v>
      </c>
      <c r="C96" s="88"/>
      <c r="D96" s="31">
        <v>0</v>
      </c>
      <c r="E96" s="32"/>
    </row>
    <row r="97" spans="1:5" ht="12.75">
      <c r="A97" s="28" t="s">
        <v>115</v>
      </c>
      <c r="B97" s="88">
        <v>416</v>
      </c>
      <c r="C97" s="88"/>
      <c r="D97" s="31">
        <v>0</v>
      </c>
      <c r="E97" s="102"/>
    </row>
    <row r="98" spans="1:5" ht="12.75">
      <c r="A98" s="28" t="s">
        <v>116</v>
      </c>
      <c r="B98" s="88">
        <v>417</v>
      </c>
      <c r="C98" s="88"/>
      <c r="D98" s="31">
        <v>11817357100</v>
      </c>
      <c r="E98" s="32"/>
    </row>
    <row r="99" spans="1:5" ht="12.75">
      <c r="A99" s="28" t="s">
        <v>117</v>
      </c>
      <c r="B99" s="88">
        <v>418</v>
      </c>
      <c r="C99" s="88"/>
      <c r="D99" s="31">
        <v>0</v>
      </c>
      <c r="E99" s="103"/>
    </row>
    <row r="100" spans="1:5" ht="12.75">
      <c r="A100" s="28" t="s">
        <v>118</v>
      </c>
      <c r="B100" s="88">
        <v>419</v>
      </c>
      <c r="C100" s="88"/>
      <c r="D100" s="31">
        <v>300000000</v>
      </c>
      <c r="E100" s="102"/>
    </row>
    <row r="101" spans="1:5" ht="12.75">
      <c r="A101" s="28" t="s">
        <v>119</v>
      </c>
      <c r="B101" s="88">
        <v>420</v>
      </c>
      <c r="C101" s="88"/>
      <c r="D101" s="31">
        <v>0</v>
      </c>
      <c r="E101" s="104"/>
    </row>
    <row r="102" spans="1:5" ht="12.75">
      <c r="A102" s="105" t="s">
        <v>120</v>
      </c>
      <c r="B102" s="88">
        <v>421</v>
      </c>
      <c r="C102" s="88"/>
      <c r="D102" s="31">
        <v>0</v>
      </c>
      <c r="E102" s="104"/>
    </row>
    <row r="103" spans="1:5" ht="14.25">
      <c r="A103" s="23" t="s">
        <v>121</v>
      </c>
      <c r="B103" s="24">
        <v>430</v>
      </c>
      <c r="C103" s="87"/>
      <c r="D103" s="106">
        <v>8872963263</v>
      </c>
      <c r="E103" s="107">
        <f>E104+E108+E109</f>
        <v>268572533</v>
      </c>
    </row>
    <row r="104" spans="1:5" ht="12.75">
      <c r="A104" s="28" t="s">
        <v>122</v>
      </c>
      <c r="B104" s="88">
        <v>431</v>
      </c>
      <c r="C104" s="88"/>
      <c r="D104" s="108">
        <v>8872963263</v>
      </c>
      <c r="E104" s="109">
        <f>E105+E106+E107</f>
        <v>-57255714</v>
      </c>
    </row>
    <row r="105" spans="1:5" ht="12.75">
      <c r="A105" s="110" t="s">
        <v>123</v>
      </c>
      <c r="B105" s="111"/>
      <c r="C105" s="111"/>
      <c r="D105" s="112">
        <v>1994545240</v>
      </c>
      <c r="E105" s="113">
        <f>-1575435324+1282535186</f>
        <v>-292900138</v>
      </c>
    </row>
    <row r="106" spans="1:5" ht="12.75">
      <c r="A106" s="110" t="s">
        <v>124</v>
      </c>
      <c r="B106" s="111"/>
      <c r="C106" s="111"/>
      <c r="D106" s="112">
        <v>3396891268</v>
      </c>
      <c r="E106" s="113">
        <f>-4233211982+4233211982</f>
        <v>0</v>
      </c>
    </row>
    <row r="107" spans="1:5" ht="12.75">
      <c r="A107" s="110" t="s">
        <v>125</v>
      </c>
      <c r="B107" s="111"/>
      <c r="C107" s="111"/>
      <c r="D107" s="112">
        <v>3481526755</v>
      </c>
      <c r="E107" s="113">
        <f>235644424</f>
        <v>235644424</v>
      </c>
    </row>
    <row r="108" spans="1:5" ht="12.75">
      <c r="A108" s="28" t="s">
        <v>126</v>
      </c>
      <c r="B108" s="88">
        <v>422</v>
      </c>
      <c r="C108" s="88" t="s">
        <v>127</v>
      </c>
      <c r="D108" s="112">
        <v>0</v>
      </c>
      <c r="E108" s="114"/>
    </row>
    <row r="109" spans="1:5" ht="12.75">
      <c r="A109" s="75" t="s">
        <v>128</v>
      </c>
      <c r="B109" s="115">
        <v>423</v>
      </c>
      <c r="C109" s="115"/>
      <c r="D109" s="116">
        <v>0</v>
      </c>
      <c r="E109" s="117">
        <f>544145526-218317279</f>
        <v>325828247</v>
      </c>
    </row>
    <row r="110" spans="1:5" ht="18.75" thickBot="1">
      <c r="A110" s="118" t="s">
        <v>129</v>
      </c>
      <c r="B110" s="81">
        <v>440</v>
      </c>
      <c r="C110" s="119"/>
      <c r="D110" s="83">
        <v>564323458751</v>
      </c>
      <c r="E110" s="84">
        <f>E68+E90</f>
        <v>574543805255</v>
      </c>
    </row>
    <row r="111" spans="1:5" ht="19.5" thickBot="1" thickTop="1">
      <c r="A111" s="120" t="s">
        <v>130</v>
      </c>
      <c r="B111" s="120"/>
      <c r="C111" s="121"/>
      <c r="D111" s="122">
        <f>D65-D110</f>
        <v>0</v>
      </c>
      <c r="E111" s="122">
        <f>E65-E110</f>
        <v>0</v>
      </c>
    </row>
    <row r="112" spans="1:5" ht="15" thickTop="1">
      <c r="A112" s="123" t="s">
        <v>131</v>
      </c>
      <c r="B112" s="124"/>
      <c r="C112" s="125" t="s">
        <v>11</v>
      </c>
      <c r="D112" s="126" t="s">
        <v>12</v>
      </c>
      <c r="E112" s="127" t="s">
        <v>13</v>
      </c>
    </row>
    <row r="113" spans="1:5" ht="16.5">
      <c r="A113" s="28" t="s">
        <v>132</v>
      </c>
      <c r="B113" s="128"/>
      <c r="C113" s="129">
        <v>24</v>
      </c>
      <c r="D113" s="130"/>
      <c r="E113" s="131"/>
    </row>
    <row r="114" spans="1:5" ht="16.5">
      <c r="A114" s="28" t="s">
        <v>133</v>
      </c>
      <c r="B114" s="128"/>
      <c r="C114" s="132"/>
      <c r="D114" s="31">
        <f>E114</f>
        <v>263130242</v>
      </c>
      <c r="E114" s="32">
        <v>263130242</v>
      </c>
    </row>
    <row r="115" spans="1:5" ht="16.5">
      <c r="A115" s="133" t="s">
        <v>134</v>
      </c>
      <c r="B115" s="128"/>
      <c r="C115" s="132"/>
      <c r="D115" s="31"/>
      <c r="E115" s="32"/>
    </row>
    <row r="116" spans="1:5" ht="16.5">
      <c r="A116" s="133" t="s">
        <v>135</v>
      </c>
      <c r="B116" s="128"/>
      <c r="C116" s="132"/>
      <c r="D116" s="43">
        <f>D114</f>
        <v>263130242</v>
      </c>
      <c r="E116" s="44">
        <f>E114</f>
        <v>263130242</v>
      </c>
    </row>
    <row r="117" spans="1:5" ht="16.5">
      <c r="A117" s="133" t="s">
        <v>136</v>
      </c>
      <c r="B117" s="128"/>
      <c r="C117" s="132"/>
      <c r="D117" s="31"/>
      <c r="E117" s="32"/>
    </row>
    <row r="118" spans="1:5" ht="16.5">
      <c r="A118" s="28" t="s">
        <v>137</v>
      </c>
      <c r="B118" s="128"/>
      <c r="C118" s="132"/>
      <c r="D118" s="31"/>
      <c r="E118" s="32"/>
    </row>
    <row r="119" spans="1:5" ht="16.5">
      <c r="A119" s="28" t="s">
        <v>138</v>
      </c>
      <c r="B119" s="128"/>
      <c r="C119" s="132"/>
      <c r="D119" s="31"/>
      <c r="E119" s="32"/>
    </row>
    <row r="120" spans="1:5" ht="16.5">
      <c r="A120" s="134" t="s">
        <v>139</v>
      </c>
      <c r="B120" s="128"/>
      <c r="C120" s="132"/>
      <c r="D120" s="31">
        <f>200+19</f>
        <v>219</v>
      </c>
      <c r="E120" s="32">
        <v>200</v>
      </c>
    </row>
    <row r="121" spans="1:5" ht="16.5">
      <c r="A121" s="28" t="s">
        <v>140</v>
      </c>
      <c r="B121" s="128"/>
      <c r="C121" s="132"/>
      <c r="D121" s="31"/>
      <c r="E121" s="32"/>
    </row>
    <row r="122" spans="1:5" ht="17.25" thickBot="1">
      <c r="A122" s="135"/>
      <c r="B122" s="136"/>
      <c r="C122" s="137"/>
      <c r="D122" s="138"/>
      <c r="E122" s="139"/>
    </row>
    <row r="123" ht="13.5" thickTop="1">
      <c r="E123" s="140"/>
    </row>
    <row r="124" spans="4:5" ht="18">
      <c r="D124" s="141"/>
      <c r="E124" s="142"/>
    </row>
    <row r="125" spans="1:5" ht="15.75">
      <c r="A125" s="143"/>
      <c r="B125" s="144"/>
      <c r="C125" s="144"/>
      <c r="D125" s="144"/>
      <c r="E125" s="145"/>
    </row>
    <row r="126" ht="12.75">
      <c r="E126" s="140"/>
    </row>
    <row r="127" spans="1:5" ht="16.5">
      <c r="A127" s="146" t="s">
        <v>141</v>
      </c>
      <c r="B127" s="146"/>
      <c r="C127" s="146"/>
      <c r="D127" s="147" t="s">
        <v>142</v>
      </c>
      <c r="E127" s="147"/>
    </row>
    <row r="128" spans="1:5" ht="18" customHeight="1">
      <c r="A128" s="146" t="s">
        <v>143</v>
      </c>
      <c r="B128" s="146" t="s">
        <v>144</v>
      </c>
      <c r="C128" s="146"/>
      <c r="E128" s="140"/>
    </row>
  </sheetData>
  <mergeCells count="11">
    <mergeCell ref="A127:C127"/>
    <mergeCell ref="D127:E127"/>
    <mergeCell ref="A128:C128"/>
    <mergeCell ref="C6:E6"/>
    <mergeCell ref="A111:B111"/>
    <mergeCell ref="A112:B112"/>
    <mergeCell ref="B125:D125"/>
    <mergeCell ref="C2:E2"/>
    <mergeCell ref="B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2008-03-03T15:12:21Z</dcterms:created>
  <dcterms:modified xsi:type="dcterms:W3CDTF">2008-03-03T15:12:57Z</dcterms:modified>
  <cp:category/>
  <cp:version/>
  <cp:contentType/>
  <cp:contentStatus/>
</cp:coreProperties>
</file>